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Monopoly regulation\1. Electricity\2. Quality regulation\5. 2017 Review of ESS and GSL Code\Draft Proposed Codes\"/>
    </mc:Choice>
  </mc:AlternateContent>
  <bookViews>
    <workbookView xWindow="1560" yWindow="45" windowWidth="20730" windowHeight="9525" activeTab="2"/>
  </bookViews>
  <sheets>
    <sheet name="Original Values" sheetId="1" r:id="rId1"/>
    <sheet name="revised GSLs" sheetId="4" r:id="rId2"/>
    <sheet name="ABS index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J22" i="4" l="1"/>
  <c r="I22" i="4"/>
  <c r="H22" i="4"/>
  <c r="G22" i="4"/>
  <c r="G21" i="4" s="1"/>
  <c r="H21" i="4" s="1"/>
  <c r="I21" i="4" s="1"/>
  <c r="F22" i="4"/>
  <c r="J33" i="1"/>
  <c r="D101" i="2"/>
  <c r="D105" i="2"/>
  <c r="D109" i="2"/>
  <c r="D113" i="2"/>
  <c r="D117" i="2"/>
  <c r="D121" i="2"/>
  <c r="D125" i="2"/>
  <c r="D129" i="2"/>
  <c r="D133" i="2"/>
  <c r="D137" i="2"/>
  <c r="D141" i="2"/>
  <c r="D145" i="2"/>
  <c r="G33" i="1" s="1"/>
  <c r="D149" i="2"/>
  <c r="D153" i="2"/>
  <c r="I33" i="1"/>
  <c r="H33" i="1"/>
  <c r="F33" i="1"/>
  <c r="D157" i="2"/>
  <c r="J21" i="4" l="1"/>
  <c r="J6" i="4" s="1"/>
  <c r="G32" i="1"/>
  <c r="H32" i="1" s="1"/>
  <c r="I32" i="1" s="1"/>
  <c r="J32" i="1" s="1"/>
  <c r="J18" i="4" l="1"/>
  <c r="J13" i="4"/>
  <c r="J9" i="4"/>
  <c r="J11" i="4"/>
  <c r="J7" i="4"/>
  <c r="J16" i="4"/>
  <c r="J14" i="4"/>
  <c r="K21" i="4"/>
  <c r="J7" i="1"/>
  <c r="J17" i="1"/>
  <c r="J26" i="1"/>
  <c r="J27" i="1"/>
  <c r="J30" i="1"/>
  <c r="K32" i="1"/>
  <c r="J6" i="1"/>
  <c r="J11" i="1"/>
  <c r="J20" i="1"/>
  <c r="J23" i="1"/>
  <c r="J10" i="1"/>
  <c r="J19" i="1"/>
  <c r="J14" i="1"/>
  <c r="L21" i="4" l="1"/>
  <c r="L16" i="4" s="1"/>
  <c r="K11" i="4"/>
  <c r="K13" i="4"/>
  <c r="K16" i="4"/>
  <c r="K6" i="4"/>
  <c r="K18" i="4"/>
  <c r="K7" i="4"/>
  <c r="K14" i="4"/>
  <c r="K9" i="4"/>
  <c r="K30" i="1"/>
  <c r="K17" i="1"/>
  <c r="K27" i="1"/>
  <c r="K20" i="1"/>
  <c r="K11" i="1"/>
  <c r="K23" i="1"/>
  <c r="K6" i="1"/>
  <c r="K19" i="1"/>
  <c r="K10" i="1"/>
  <c r="K26" i="1"/>
  <c r="L32" i="1"/>
  <c r="K7" i="1"/>
  <c r="K14" i="1"/>
  <c r="L13" i="4" l="1"/>
  <c r="L6" i="4"/>
  <c r="L14" i="4"/>
  <c r="L7" i="4"/>
  <c r="L18" i="4"/>
  <c r="L11" i="4"/>
  <c r="M21" i="4"/>
  <c r="M18" i="4" s="1"/>
  <c r="L9" i="4"/>
  <c r="M32" i="1"/>
  <c r="L19" i="1"/>
  <c r="L10" i="1"/>
  <c r="L23" i="1"/>
  <c r="L27" i="1"/>
  <c r="L30" i="1"/>
  <c r="L17" i="1"/>
  <c r="L7" i="1"/>
  <c r="L20" i="1"/>
  <c r="L11" i="1"/>
  <c r="L14" i="1"/>
  <c r="L6" i="1"/>
  <c r="L26" i="1"/>
  <c r="M9" i="4" l="1"/>
  <c r="M13" i="4"/>
  <c r="M14" i="4"/>
  <c r="M6" i="4"/>
  <c r="N21" i="4"/>
  <c r="N14" i="4" s="1"/>
  <c r="M7" i="4"/>
  <c r="M16" i="4"/>
  <c r="M11" i="4"/>
  <c r="O21" i="4"/>
  <c r="N16" i="4"/>
  <c r="N9" i="4"/>
  <c r="N6" i="4"/>
  <c r="N7" i="4"/>
  <c r="N32" i="1"/>
  <c r="M20" i="1"/>
  <c r="M11" i="1"/>
  <c r="M7" i="1"/>
  <c r="M30" i="1"/>
  <c r="M17" i="1"/>
  <c r="M19" i="1"/>
  <c r="M10" i="1"/>
  <c r="M26" i="1"/>
  <c r="M23" i="1"/>
  <c r="M14" i="1"/>
  <c r="M6" i="1"/>
  <c r="M27" i="1"/>
  <c r="N13" i="4" l="1"/>
  <c r="N11" i="4"/>
  <c r="N18" i="4"/>
  <c r="P21" i="4"/>
  <c r="O18" i="4"/>
  <c r="O16" i="4"/>
  <c r="O14" i="4"/>
  <c r="O13" i="4"/>
  <c r="O11" i="4"/>
  <c r="O9" i="4"/>
  <c r="O7" i="4"/>
  <c r="O6" i="4"/>
  <c r="O32" i="1"/>
  <c r="N23" i="1"/>
  <c r="N14" i="1"/>
  <c r="N6" i="1"/>
  <c r="N26" i="1"/>
  <c r="N27" i="1"/>
  <c r="N19" i="1"/>
  <c r="N10" i="1"/>
  <c r="N11" i="1"/>
  <c r="N30" i="1"/>
  <c r="N17" i="1"/>
  <c r="N7" i="1"/>
  <c r="N20" i="1"/>
  <c r="Q21" i="4" l="1"/>
  <c r="P18" i="4"/>
  <c r="P16" i="4"/>
  <c r="P14" i="4"/>
  <c r="P13" i="4"/>
  <c r="P11" i="4"/>
  <c r="P9" i="4"/>
  <c r="P7" i="4"/>
  <c r="P6" i="4"/>
  <c r="P32" i="1"/>
  <c r="O30" i="1"/>
  <c r="O17" i="1"/>
  <c r="O27" i="1"/>
  <c r="O20" i="1"/>
  <c r="O11" i="1"/>
  <c r="O23" i="1"/>
  <c r="O19" i="1"/>
  <c r="O10" i="1"/>
  <c r="O26" i="1"/>
  <c r="O7" i="1"/>
  <c r="O14" i="1"/>
  <c r="O6" i="1"/>
  <c r="Q18" i="4" l="1"/>
  <c r="Q16" i="4"/>
  <c r="Q14" i="4"/>
  <c r="Q13" i="4"/>
  <c r="Q11" i="4"/>
  <c r="Q9" i="4"/>
  <c r="Q7" i="4"/>
  <c r="Q6" i="4"/>
  <c r="Q32" i="1"/>
  <c r="P19" i="1"/>
  <c r="P10" i="1"/>
  <c r="P23" i="1"/>
  <c r="P6" i="1"/>
  <c r="P26" i="1"/>
  <c r="P27" i="1"/>
  <c r="P17" i="1"/>
  <c r="P20" i="1"/>
  <c r="P11" i="1"/>
  <c r="P14" i="1"/>
  <c r="P30" i="1"/>
  <c r="P7" i="1"/>
  <c r="Q20" i="1" l="1"/>
  <c r="Q11" i="1"/>
  <c r="Q7" i="1"/>
  <c r="Q30" i="1"/>
  <c r="Q17" i="1"/>
  <c r="Q19" i="1"/>
  <c r="Q10" i="1"/>
  <c r="Q26" i="1"/>
  <c r="Q27" i="1"/>
  <c r="Q23" i="1"/>
  <c r="Q14" i="1"/>
  <c r="Q6" i="1"/>
</calcChain>
</file>

<file path=xl/comments1.xml><?xml version="1.0" encoding="utf-8"?>
<comments xmlns="http://schemas.openxmlformats.org/spreadsheetml/2006/main">
  <authors>
    <author>ABS</author>
  </authors>
  <commentList>
    <comment ref="C1" authorId="0" shapeId="0">
      <text>
        <r>
          <rPr>
            <sz val="8"/>
            <color indexed="81"/>
            <rFont val="Tahoma"/>
          </rPr>
          <t>Unless otherwise specified, reference period of each index: 2011–12 = 100.0.</t>
        </r>
      </text>
    </comment>
    <comment ref="B6" authorId="0" shapeId="0">
      <text>
        <r>
          <rPr>
            <sz val="8"/>
            <color indexed="81"/>
            <rFont val="Tahoma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<sst xmlns="http://schemas.openxmlformats.org/spreadsheetml/2006/main" count="113" uniqueCount="73">
  <si>
    <t>Performance indicators</t>
  </si>
  <si>
    <t>Guaranteed Service Levels</t>
  </si>
  <si>
    <t>GSL Payments</t>
  </si>
  <si>
    <t>More than 12 hours and less than 20 hours.</t>
  </si>
  <si>
    <t>More than 20 hours.</t>
  </si>
  <si>
    <t>Keeping appointments.</t>
  </si>
  <si>
    <t>2017-18</t>
  </si>
  <si>
    <t>2018-19</t>
  </si>
  <si>
    <t>2019-20</t>
  </si>
  <si>
    <t>notes</t>
  </si>
  <si>
    <t>per event</t>
  </si>
  <si>
    <t>per financial year</t>
  </si>
  <si>
    <t>per day late, up to a maximum of $300.00</t>
  </si>
  <si>
    <t>2020-21</t>
  </si>
  <si>
    <t>2021-22</t>
  </si>
  <si>
    <t>2022-23</t>
  </si>
  <si>
    <t>2023-24</t>
  </si>
  <si>
    <t>2016-17</t>
  </si>
  <si>
    <t>2015-16</t>
  </si>
  <si>
    <t>2014-15</t>
  </si>
  <si>
    <t>2013-14</t>
  </si>
  <si>
    <t>2012-13</t>
  </si>
  <si>
    <t>index</t>
  </si>
  <si>
    <t>inflation (Darwin CPI)</t>
  </si>
  <si>
    <r>
      <t xml:space="preserve">Duration of a single </t>
    </r>
    <r>
      <rPr>
        <b/>
        <i/>
        <sz val="10"/>
        <color theme="1"/>
        <rFont val="Arial"/>
        <family val="2"/>
      </rPr>
      <t>interruption</t>
    </r>
    <r>
      <rPr>
        <sz val="10"/>
        <color theme="1"/>
        <rFont val="Arial"/>
        <family val="2"/>
      </rPr>
      <t>.</t>
    </r>
  </si>
  <si>
    <r>
      <t xml:space="preserve">Frequency of </t>
    </r>
    <r>
      <rPr>
        <b/>
        <i/>
        <sz val="10"/>
        <color theme="1"/>
        <rFont val="Arial"/>
        <family val="2"/>
      </rPr>
      <t>interruptions</t>
    </r>
    <r>
      <rPr>
        <sz val="10"/>
        <color theme="1"/>
        <rFont val="Arial"/>
        <family val="2"/>
      </rPr>
      <t>.</t>
    </r>
  </si>
  <si>
    <r>
      <t>CBD feeders or Urban feeders</t>
    </r>
    <r>
      <rPr>
        <sz val="10"/>
        <color theme="1"/>
        <rFont val="Arial"/>
        <family val="2"/>
      </rPr>
      <t xml:space="preserve">: More than 12 </t>
    </r>
    <r>
      <rPr>
        <b/>
        <i/>
        <sz val="10"/>
        <color theme="1"/>
        <rFont val="Arial"/>
        <family val="2"/>
      </rPr>
      <t xml:space="preserve">interruptions </t>
    </r>
    <r>
      <rPr>
        <sz val="10"/>
        <color theme="1"/>
        <rFont val="Arial"/>
        <family val="2"/>
      </rPr>
      <t xml:space="preserve">in a </t>
    </r>
    <r>
      <rPr>
        <b/>
        <i/>
        <sz val="10"/>
        <color theme="1"/>
        <rFont val="Arial"/>
        <family val="2"/>
      </rPr>
      <t>financial year</t>
    </r>
    <r>
      <rPr>
        <sz val="10"/>
        <color theme="1"/>
        <rFont val="Arial"/>
        <family val="2"/>
      </rPr>
      <t>.</t>
    </r>
  </si>
  <si>
    <r>
      <t xml:space="preserve">Cumulative duration of </t>
    </r>
    <r>
      <rPr>
        <b/>
        <i/>
        <sz val="10"/>
        <color theme="1"/>
        <rFont val="Arial"/>
        <family val="2"/>
      </rPr>
      <t>interruptions</t>
    </r>
    <r>
      <rPr>
        <sz val="10"/>
        <color theme="1"/>
        <rFont val="Arial"/>
        <family val="2"/>
      </rPr>
      <t>.</t>
    </r>
  </si>
  <si>
    <r>
      <t xml:space="preserve">More than 20 hours of </t>
    </r>
    <r>
      <rPr>
        <b/>
        <i/>
        <sz val="10"/>
        <color theme="1"/>
        <rFont val="Arial"/>
        <family val="2"/>
      </rPr>
      <t xml:space="preserve">interruptions </t>
    </r>
    <r>
      <rPr>
        <sz val="10"/>
        <color theme="1"/>
        <rFont val="Arial"/>
        <family val="2"/>
      </rPr>
      <t xml:space="preserve">in a </t>
    </r>
    <r>
      <rPr>
        <b/>
        <i/>
        <sz val="10"/>
        <color theme="1"/>
        <rFont val="Arial"/>
        <family val="2"/>
      </rPr>
      <t>financial year</t>
    </r>
    <r>
      <rPr>
        <sz val="10"/>
        <color theme="1"/>
        <rFont val="Arial"/>
        <family val="2"/>
      </rPr>
      <t>.</t>
    </r>
  </si>
  <si>
    <r>
      <t>Re</t>
    </r>
    <r>
      <rPr>
        <sz val="10"/>
        <color theme="1"/>
        <rFont val="Arial"/>
        <family val="2"/>
      </rPr>
      <t>-</t>
    </r>
    <r>
      <rPr>
        <b/>
        <i/>
        <sz val="10"/>
        <color theme="1"/>
        <rFont val="Arial"/>
        <family val="2"/>
      </rPr>
      <t>connection</t>
    </r>
    <r>
      <rPr>
        <sz val="10"/>
        <color theme="1"/>
        <rFont val="Arial"/>
        <family val="2"/>
      </rPr>
      <t xml:space="preserve"> of an existing </t>
    </r>
    <r>
      <rPr>
        <b/>
        <i/>
        <sz val="10"/>
        <color theme="1"/>
        <rFont val="Arial"/>
        <family val="2"/>
      </rPr>
      <t xml:space="preserve">premises </t>
    </r>
    <r>
      <rPr>
        <sz val="10"/>
        <color theme="1"/>
        <rFont val="Arial"/>
        <family val="2"/>
      </rPr>
      <t xml:space="preserve">- Within 24 hours of receipt by the </t>
    </r>
    <r>
      <rPr>
        <b/>
        <i/>
        <sz val="10"/>
        <color theme="1"/>
        <rFont val="Arial"/>
        <family val="2"/>
      </rPr>
      <t>network entity</t>
    </r>
    <r>
      <rPr>
        <sz val="10"/>
        <color theme="1"/>
        <rFont val="Arial"/>
        <family val="2"/>
      </rPr>
      <t xml:space="preserve"> of a valid request for </t>
    </r>
    <r>
      <rPr>
        <b/>
        <i/>
        <sz val="10"/>
        <color theme="1"/>
        <rFont val="Arial"/>
        <family val="2"/>
      </rPr>
      <t>re-connection</t>
    </r>
    <r>
      <rPr>
        <sz val="10"/>
        <color theme="1"/>
        <rFont val="Arial"/>
        <family val="2"/>
      </rPr>
      <t xml:space="preserve"> from the </t>
    </r>
    <r>
      <rPr>
        <b/>
        <i/>
        <sz val="10"/>
        <color theme="1"/>
        <rFont val="Arial"/>
        <family val="2"/>
      </rPr>
      <t>small customer</t>
    </r>
    <r>
      <rPr>
        <sz val="10"/>
        <color theme="1"/>
        <rFont val="Arial"/>
        <family val="2"/>
      </rPr>
      <t>.</t>
    </r>
  </si>
  <si>
    <r>
      <t>New</t>
    </r>
    <r>
      <rPr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connection</t>
    </r>
    <r>
      <rPr>
        <sz val="10"/>
        <color theme="1"/>
        <rFont val="Arial"/>
        <family val="2"/>
      </rPr>
      <t xml:space="preserve"> of a </t>
    </r>
    <r>
      <rPr>
        <b/>
        <i/>
        <sz val="10"/>
        <color theme="1"/>
        <rFont val="Arial"/>
        <family val="2"/>
      </rPr>
      <t>premises</t>
    </r>
    <r>
      <rPr>
        <sz val="10"/>
        <color theme="1"/>
        <rFont val="Arial"/>
        <family val="2"/>
      </rPr>
      <t xml:space="preserve"> in a </t>
    </r>
    <r>
      <rPr>
        <b/>
        <i/>
        <sz val="10"/>
        <color theme="1"/>
        <rFont val="Arial"/>
        <family val="2"/>
      </rPr>
      <t xml:space="preserve">CBD area </t>
    </r>
    <r>
      <rPr>
        <sz val="10"/>
        <color theme="1"/>
        <rFont val="Arial"/>
        <family val="2"/>
      </rPr>
      <t>or</t>
    </r>
    <r>
      <rPr>
        <b/>
        <i/>
        <sz val="10"/>
        <color theme="1"/>
        <rFont val="Arial"/>
        <family val="2"/>
      </rPr>
      <t xml:space="preserve"> Urban area</t>
    </r>
    <r>
      <rPr>
        <sz val="10"/>
        <color theme="1"/>
        <rFont val="Arial"/>
        <family val="2"/>
      </rPr>
      <t xml:space="preserve">  (excluding connections requiring network extension or augmentation) - Within 5 </t>
    </r>
    <r>
      <rPr>
        <b/>
        <i/>
        <sz val="10"/>
        <color theme="1"/>
        <rFont val="Arial"/>
        <family val="2"/>
      </rPr>
      <t>business days</t>
    </r>
    <r>
      <rPr>
        <sz val="10"/>
        <color theme="1"/>
        <rFont val="Arial"/>
        <family val="2"/>
      </rPr>
      <t xml:space="preserve"> of receipt by the </t>
    </r>
    <r>
      <rPr>
        <b/>
        <i/>
        <sz val="10"/>
        <color theme="1"/>
        <rFont val="Arial"/>
        <family val="2"/>
      </rPr>
      <t>network entity</t>
    </r>
    <r>
      <rPr>
        <sz val="10"/>
        <color theme="1"/>
        <rFont val="Arial"/>
        <family val="2"/>
      </rPr>
      <t xml:space="preserve"> of a valid electrical certificate of compliance from the </t>
    </r>
    <r>
      <rPr>
        <b/>
        <i/>
        <sz val="10"/>
        <color theme="1"/>
        <rFont val="Arial"/>
        <family val="2"/>
      </rPr>
      <t xml:space="preserve">small customer, </t>
    </r>
    <r>
      <rPr>
        <sz val="10"/>
        <color theme="1"/>
        <rFont val="Arial"/>
        <family val="2"/>
      </rPr>
      <t>or as otherwise agreed with the customer.</t>
    </r>
  </si>
  <si>
    <r>
      <t>New</t>
    </r>
    <r>
      <rPr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connection</t>
    </r>
    <r>
      <rPr>
        <sz val="10"/>
        <color theme="1"/>
        <rFont val="Arial"/>
        <family val="2"/>
      </rPr>
      <t xml:space="preserve"> of a </t>
    </r>
    <r>
      <rPr>
        <b/>
        <i/>
        <sz val="10"/>
        <color theme="1"/>
        <rFont val="Arial"/>
        <family val="2"/>
      </rPr>
      <t>premises</t>
    </r>
    <r>
      <rPr>
        <sz val="10"/>
        <color theme="1"/>
        <rFont val="Arial"/>
        <family val="2"/>
      </rPr>
      <t xml:space="preserve"> in a </t>
    </r>
    <r>
      <rPr>
        <b/>
        <i/>
        <sz val="10"/>
        <color theme="1"/>
        <rFont val="Arial"/>
        <family val="2"/>
      </rPr>
      <t xml:space="preserve">Rural area </t>
    </r>
    <r>
      <rPr>
        <sz val="10"/>
        <color theme="1"/>
        <rFont val="Arial"/>
        <family val="2"/>
      </rPr>
      <t>(excluding connections requiring network extension or augmentation)</t>
    </r>
    <r>
      <rPr>
        <b/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- Within 10 </t>
    </r>
    <r>
      <rPr>
        <b/>
        <i/>
        <sz val="10"/>
        <color theme="1"/>
        <rFont val="Arial"/>
        <family val="2"/>
      </rPr>
      <t>business days</t>
    </r>
    <r>
      <rPr>
        <sz val="10"/>
        <color theme="1"/>
        <rFont val="Arial"/>
        <family val="2"/>
      </rPr>
      <t xml:space="preserve"> of receipt by the </t>
    </r>
    <r>
      <rPr>
        <b/>
        <i/>
        <sz val="10"/>
        <color theme="1"/>
        <rFont val="Arial"/>
        <family val="2"/>
      </rPr>
      <t>network entity</t>
    </r>
    <r>
      <rPr>
        <sz val="10"/>
        <color theme="1"/>
        <rFont val="Arial"/>
        <family val="2"/>
      </rPr>
      <t xml:space="preserve"> of a valid electrical certificate of compliance by the </t>
    </r>
    <r>
      <rPr>
        <b/>
        <i/>
        <sz val="10"/>
        <color theme="1"/>
        <rFont val="Arial"/>
        <family val="2"/>
      </rPr>
      <t xml:space="preserve">small customer, </t>
    </r>
    <r>
      <rPr>
        <sz val="10"/>
        <color theme="1"/>
        <rFont val="Arial"/>
        <family val="2"/>
      </rPr>
      <t>or as otherwise agreed with the customer.</t>
    </r>
  </si>
  <si>
    <r>
      <t xml:space="preserve">Time for giving notice of </t>
    </r>
    <r>
      <rPr>
        <b/>
        <i/>
        <sz val="10"/>
        <color theme="1"/>
        <rFont val="Arial"/>
        <family val="2"/>
      </rPr>
      <t>planned interruptions</t>
    </r>
    <r>
      <rPr>
        <sz val="10"/>
        <color theme="1"/>
        <rFont val="Arial"/>
        <family val="2"/>
      </rPr>
      <t>.</t>
    </r>
  </si>
  <si>
    <r>
      <t xml:space="preserve">At least 2 </t>
    </r>
    <r>
      <rPr>
        <b/>
        <i/>
        <sz val="10"/>
        <color theme="1"/>
        <rFont val="Arial"/>
        <family val="2"/>
      </rPr>
      <t>business days</t>
    </r>
    <r>
      <rPr>
        <sz val="10"/>
        <color theme="1"/>
        <rFont val="Arial"/>
        <family val="2"/>
      </rPr>
      <t xml:space="preserve"> notice prior to the commencement of the </t>
    </r>
    <r>
      <rPr>
        <b/>
        <i/>
        <sz val="10"/>
        <color theme="1"/>
        <rFont val="Arial"/>
        <family val="2"/>
      </rPr>
      <t>business day</t>
    </r>
    <r>
      <rPr>
        <sz val="10"/>
        <color theme="1"/>
        <rFont val="Arial"/>
        <family val="2"/>
      </rPr>
      <t xml:space="preserve"> upon which the </t>
    </r>
    <r>
      <rPr>
        <b/>
        <i/>
        <sz val="10"/>
        <color theme="1"/>
        <rFont val="Arial"/>
        <family val="2"/>
      </rPr>
      <t>planned interruption</t>
    </r>
    <r>
      <rPr>
        <sz val="10"/>
        <color theme="1"/>
        <rFont val="Arial"/>
        <family val="2"/>
      </rPr>
      <t xml:space="preserve"> will occur.</t>
    </r>
  </si>
  <si>
    <r>
      <t xml:space="preserve">In a </t>
    </r>
    <r>
      <rPr>
        <b/>
        <i/>
        <sz val="10"/>
        <color theme="1"/>
        <rFont val="Arial"/>
        <family val="2"/>
      </rPr>
      <t xml:space="preserve">CBD </t>
    </r>
    <r>
      <rPr>
        <sz val="10"/>
        <color theme="1"/>
        <rFont val="Arial"/>
        <family val="2"/>
      </rPr>
      <t>area or</t>
    </r>
    <r>
      <rPr>
        <b/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an</t>
    </r>
    <r>
      <rPr>
        <b/>
        <i/>
        <sz val="10"/>
        <color theme="1"/>
        <rFont val="Arial"/>
        <family val="2"/>
      </rPr>
      <t xml:space="preserve"> Urban area</t>
    </r>
    <r>
      <rPr>
        <sz val="10"/>
        <color theme="1"/>
        <rFont val="Arial"/>
        <family val="2"/>
      </rPr>
      <t xml:space="preserve">, within 30 minutes of the time agreed with the </t>
    </r>
    <r>
      <rPr>
        <b/>
        <i/>
        <sz val="10"/>
        <color theme="1"/>
        <rFont val="Arial"/>
        <family val="2"/>
      </rPr>
      <t>small customer</t>
    </r>
    <r>
      <rPr>
        <sz val="10"/>
        <color theme="1"/>
        <rFont val="Arial"/>
        <family val="2"/>
      </rPr>
      <t>.</t>
    </r>
  </si>
  <si>
    <r>
      <t xml:space="preserve">In a </t>
    </r>
    <r>
      <rPr>
        <b/>
        <i/>
        <sz val="10"/>
        <color theme="1"/>
        <rFont val="Arial"/>
        <family val="2"/>
      </rPr>
      <t>Rural area</t>
    </r>
    <r>
      <rPr>
        <sz val="10"/>
        <color theme="1"/>
        <rFont val="Arial"/>
        <family val="2"/>
      </rPr>
      <t xml:space="preserve">, within 1 hour of the time agreed with the </t>
    </r>
    <r>
      <rPr>
        <b/>
        <i/>
        <sz val="10"/>
        <color theme="1"/>
        <rFont val="Arial"/>
        <family val="2"/>
      </rPr>
      <t>small customer</t>
    </r>
    <r>
      <rPr>
        <sz val="10"/>
        <color theme="1"/>
        <rFont val="Arial"/>
        <family val="2"/>
      </rPr>
      <t>.</t>
    </r>
  </si>
  <si>
    <r>
      <t xml:space="preserve">Time for responding to a written enquiry that is related to the </t>
    </r>
    <r>
      <rPr>
        <b/>
        <i/>
        <sz val="10"/>
        <color theme="1"/>
        <rFont val="Arial"/>
        <family val="2"/>
      </rPr>
      <t>regulated</t>
    </r>
    <r>
      <rPr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network</t>
    </r>
    <r>
      <rPr>
        <sz val="10"/>
        <color theme="1"/>
        <rFont val="Arial"/>
        <family val="2"/>
      </rPr>
      <t>.</t>
    </r>
    <r>
      <rPr>
        <b/>
        <i/>
        <sz val="10"/>
        <color theme="1"/>
        <rFont val="Arial"/>
        <family val="2"/>
      </rPr>
      <t xml:space="preserve"> </t>
    </r>
  </si>
  <si>
    <r>
      <t xml:space="preserve">Within 10 </t>
    </r>
    <r>
      <rPr>
        <b/>
        <i/>
        <sz val="10"/>
        <color theme="1"/>
        <rFont val="Arial"/>
        <family val="2"/>
      </rPr>
      <t>business days</t>
    </r>
    <r>
      <rPr>
        <sz val="10"/>
        <color theme="1"/>
        <rFont val="Arial"/>
        <family val="2"/>
      </rPr>
      <t xml:space="preserve"> of receipt by the </t>
    </r>
    <r>
      <rPr>
        <b/>
        <i/>
        <sz val="10"/>
        <color theme="1"/>
        <rFont val="Arial"/>
        <family val="2"/>
      </rPr>
      <t>network entity</t>
    </r>
    <r>
      <rPr>
        <sz val="10"/>
        <color theme="1"/>
        <rFont val="Arial"/>
        <family val="2"/>
      </rPr>
      <t xml:space="preserve"> of a written enquiry from a </t>
    </r>
    <r>
      <rPr>
        <b/>
        <i/>
        <sz val="10"/>
        <color theme="1"/>
        <rFont val="Arial"/>
        <family val="2"/>
      </rPr>
      <t>small customer</t>
    </r>
    <r>
      <rPr>
        <sz val="10"/>
        <color theme="1"/>
        <rFont val="Arial"/>
        <family val="2"/>
      </rPr>
      <t>.</t>
    </r>
  </si>
  <si>
    <r>
      <t xml:space="preserve">Time for establishing a new </t>
    </r>
    <r>
      <rPr>
        <b/>
        <i/>
        <sz val="10"/>
        <color theme="1"/>
        <rFont val="Arial"/>
        <family val="2"/>
      </rPr>
      <t>connection</t>
    </r>
    <r>
      <rPr>
        <sz val="10"/>
        <color theme="1"/>
        <rFont val="Arial"/>
        <family val="2"/>
      </rPr>
      <t>.</t>
    </r>
  </si>
  <si>
    <r>
      <t>Time for establishing a re-</t>
    </r>
    <r>
      <rPr>
        <b/>
        <i/>
        <sz val="10"/>
        <color theme="1"/>
        <rFont val="Arial"/>
        <family val="2"/>
      </rPr>
      <t>connection</t>
    </r>
    <r>
      <rPr>
        <sz val="10"/>
        <color theme="1"/>
        <rFont val="Arial"/>
        <family val="2"/>
      </rPr>
      <t>.</t>
    </r>
  </si>
  <si>
    <r>
      <t>Rural feeders</t>
    </r>
    <r>
      <rPr>
        <sz val="10"/>
        <color theme="1"/>
        <rFont val="Arial"/>
        <family val="2"/>
      </rPr>
      <t xml:space="preserve">: More than 16 </t>
    </r>
    <r>
      <rPr>
        <b/>
        <i/>
        <sz val="10"/>
        <color theme="1"/>
        <rFont val="Arial"/>
        <family val="2"/>
      </rPr>
      <t>interruptions</t>
    </r>
    <r>
      <rPr>
        <sz val="10"/>
        <color theme="1"/>
        <rFont val="Arial"/>
        <family val="2"/>
      </rPr>
      <t xml:space="preserve"> in a </t>
    </r>
    <r>
      <rPr>
        <b/>
        <i/>
        <sz val="10"/>
        <color theme="1"/>
        <rFont val="Arial"/>
        <family val="2"/>
      </rPr>
      <t>financial year</t>
    </r>
    <r>
      <rPr>
        <sz val="10"/>
        <color theme="1"/>
        <rFont val="Arial"/>
        <family val="2"/>
      </rPr>
      <t>.</t>
    </r>
  </si>
  <si>
    <t>POWER NETWORKS – GUARANTEED SERVICE LEVEL (GSL) CUSTOMER PAYMENTS 2015/2016</t>
  </si>
  <si>
    <t>GSL Performance measure</t>
  </si>
  <si>
    <t>Total Paid</t>
  </si>
  <si>
    <t>Single interruption greater than 12hrs</t>
  </si>
  <si>
    <t>Frequency of interruptions greater than 16 outages on Rural feeder</t>
  </si>
  <si>
    <t>Frequency of interruptions greater than 12 outages on Urban feeder</t>
  </si>
  <si>
    <t>Cumulative outage greater than 20hrs</t>
  </si>
  <si>
    <t>Time for establishing a re-connection</t>
  </si>
  <si>
    <t>Time for establishing a new connection</t>
  </si>
  <si>
    <t>Time for giving notice of planned interruptions.</t>
  </si>
  <si>
    <t>Keeping appointments</t>
  </si>
  <si>
    <t>Time for responding to a written enquiry that is  related to the regulated network.</t>
  </si>
  <si>
    <t>Total</t>
  </si>
  <si>
    <t>ABS index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</si>
  <si>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</si>
  <si>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</si>
  <si>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</si>
  <si>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</si>
  <si>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</si>
  <si>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</si>
  <si>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</si>
  <si>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</si>
  <si>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</si>
  <si>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Index Numbers ;  All groups CPI ;  Darwin ;</t>
  </si>
  <si>
    <t>Index Numbers</t>
  </si>
  <si>
    <t>Original</t>
  </si>
  <si>
    <t>INDEX</t>
  </si>
  <si>
    <t>Quarter</t>
  </si>
  <si>
    <t>A2325836X</t>
  </si>
  <si>
    <r>
      <rPr>
        <sz val="10"/>
        <color theme="1"/>
        <rFont val="Arial"/>
        <family val="2"/>
      </rPr>
      <t xml:space="preserve">More than 12 </t>
    </r>
    <r>
      <rPr>
        <b/>
        <i/>
        <sz val="10"/>
        <color theme="1"/>
        <rFont val="Arial"/>
        <family val="2"/>
      </rPr>
      <t xml:space="preserve">interruptions </t>
    </r>
    <r>
      <rPr>
        <sz val="10"/>
        <color theme="1"/>
        <rFont val="Arial"/>
        <family val="2"/>
      </rPr>
      <t xml:space="preserve">in a </t>
    </r>
    <r>
      <rPr>
        <b/>
        <i/>
        <sz val="10"/>
        <color theme="1"/>
        <rFont val="Arial"/>
        <family val="2"/>
      </rPr>
      <t>financial year</t>
    </r>
    <r>
      <rPr>
        <sz val="10"/>
        <color theme="1"/>
        <rFont val="Arial"/>
        <family val="2"/>
      </rPr>
      <t>.</t>
    </r>
  </si>
  <si>
    <t>New connection of a customer’s premises (excluding connections requiring network extension or augmentation) - Within 5 business days of receipt by the network entity of a valid electrical certificate of compliance from the small customer, or as otherwise agreed with the customer.</t>
  </si>
  <si>
    <r>
      <t xml:space="preserve">Within 30 minutes of the time agreed with the </t>
    </r>
    <r>
      <rPr>
        <b/>
        <i/>
        <sz val="10"/>
        <color rgb="FF000000"/>
        <rFont val="Arial"/>
        <family val="2"/>
      </rPr>
      <t>small customer</t>
    </r>
    <r>
      <rPr>
        <sz val="10"/>
        <color rgb="FF00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</si>
</sst>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#,##0.000;[Red]\-#,##0.000"/>
    <numFmt numFmtId="165" formatCode="mmm\-yyyy"/>
    <numFmt numFmtId="166" formatCode="0.0;\-0.0;0.0;@"/>
    <numFmt numFmtId="167" formatCode="_-* #,##0.000_-;\-* #,##0.000_-;_-* &quot;-&quot;??_-;_-@_-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  <family val="2"/>
    </font>
    <font>
      <sz val="8"/>
      <color indexed="81"/>
      <name val="Tahoma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8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6" fontId="5" fillId="2" borderId="6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6" fontId="6" fillId="2" borderId="6" xfId="0" applyNumberFormat="1" applyFont="1" applyFill="1" applyBorder="1" applyAlignment="1">
      <alignment horizontal="right" vertical="center" wrapText="1"/>
    </xf>
    <xf numFmtId="10" fontId="1" fillId="3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0" borderId="0" xfId="0" applyFont="1" applyAlignment="1">
      <alignment wrapText="1"/>
    </xf>
    <xf numFmtId="0" fontId="12" fillId="0" borderId="0" xfId="0" applyFont="1" applyAlignment="1"/>
    <xf numFmtId="165" fontId="12" fillId="0" borderId="0" xfId="0" applyNumberFormat="1" applyFont="1" applyAlignment="1"/>
    <xf numFmtId="165" fontId="11" fillId="0" borderId="0" xfId="0" applyNumberFormat="1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165" fontId="11" fillId="0" borderId="0" xfId="0" applyNumberFormat="1" applyFont="1" applyAlignment="1"/>
    <xf numFmtId="166" fontId="11" fillId="0" borderId="0" xfId="0" applyNumberFormat="1" applyFont="1" applyAlignment="1"/>
    <xf numFmtId="167" fontId="0" fillId="0" borderId="0" xfId="1" applyNumberFormat="1" applyFont="1"/>
    <xf numFmtId="168" fontId="1" fillId="0" borderId="0" xfId="2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8" fontId="3" fillId="3" borderId="0" xfId="0" applyNumberFormat="1" applyFont="1" applyFill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8" fontId="1" fillId="0" borderId="0" xfId="2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50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9" sqref="F19"/>
    </sheetView>
  </sheetViews>
  <sheetFormatPr defaultColWidth="21" defaultRowHeight="12.75" outlineLevelCol="1" x14ac:dyDescent="0.25"/>
  <cols>
    <col min="1" max="1" width="3" style="5" customWidth="1"/>
    <col min="2" max="2" width="6.5703125" style="12" customWidth="1"/>
    <col min="3" max="3" width="38.5703125" style="12" customWidth="1"/>
    <col min="4" max="4" width="12.5703125" style="5" customWidth="1"/>
    <col min="5" max="5" width="3.28515625" style="5" customWidth="1" outlineLevel="1"/>
    <col min="6" max="6" width="8.140625" style="5" customWidth="1" outlineLevel="1"/>
    <col min="7" max="7" width="11.140625" style="5" customWidth="1" outlineLevel="1"/>
    <col min="8" max="10" width="8.140625" style="5" customWidth="1" outlineLevel="1"/>
    <col min="11" max="17" width="8.140625" style="5" customWidth="1"/>
    <col min="18" max="19" width="5.28515625" style="5" customWidth="1"/>
    <col min="20" max="20" width="16.42578125" style="17" customWidth="1"/>
    <col min="21" max="21" width="21" style="17"/>
    <col min="22" max="16384" width="21" style="5"/>
  </cols>
  <sheetData>
    <row r="3" spans="2:20" x14ac:dyDescent="0.25">
      <c r="B3" s="1" t="s">
        <v>0</v>
      </c>
      <c r="C3" s="2" t="s">
        <v>1</v>
      </c>
      <c r="D3" s="3" t="s">
        <v>9</v>
      </c>
      <c r="E3" s="3"/>
      <c r="F3" s="3"/>
      <c r="G3" s="3"/>
      <c r="H3" s="3"/>
      <c r="I3" s="4"/>
      <c r="J3" s="4"/>
      <c r="K3" s="1" t="s">
        <v>2</v>
      </c>
      <c r="L3" s="3"/>
      <c r="M3" s="4"/>
      <c r="N3" s="4"/>
      <c r="O3" s="4"/>
      <c r="P3" s="4"/>
      <c r="Q3" s="4"/>
    </row>
    <row r="4" spans="2:20" x14ac:dyDescent="0.25">
      <c r="B4" s="6"/>
      <c r="C4" s="7"/>
      <c r="D4" s="8"/>
      <c r="E4" s="8"/>
      <c r="F4" s="8" t="s">
        <v>21</v>
      </c>
      <c r="G4" s="8" t="s">
        <v>20</v>
      </c>
      <c r="H4" s="8" t="s">
        <v>19</v>
      </c>
      <c r="I4" s="8" t="s">
        <v>18</v>
      </c>
      <c r="J4" s="8" t="s">
        <v>17</v>
      </c>
      <c r="K4" s="46" t="s">
        <v>6</v>
      </c>
      <c r="L4" s="46" t="s">
        <v>7</v>
      </c>
      <c r="M4" s="46" t="s">
        <v>8</v>
      </c>
      <c r="N4" s="46" t="s">
        <v>13</v>
      </c>
      <c r="O4" s="46" t="s">
        <v>14</v>
      </c>
      <c r="P4" s="46" t="s">
        <v>15</v>
      </c>
      <c r="Q4" s="46" t="s">
        <v>16</v>
      </c>
    </row>
    <row r="5" spans="2:20" x14ac:dyDescent="0.25">
      <c r="B5" s="9" t="s">
        <v>24</v>
      </c>
      <c r="C5" s="10"/>
      <c r="D5" s="11"/>
      <c r="E5" s="11"/>
      <c r="F5" s="11"/>
      <c r="G5" s="11"/>
      <c r="H5" s="11"/>
      <c r="I5" s="11"/>
      <c r="J5" s="11"/>
      <c r="K5" s="47"/>
      <c r="L5" s="47"/>
      <c r="M5" s="47"/>
      <c r="N5" s="47"/>
      <c r="O5" s="47"/>
      <c r="P5" s="47"/>
      <c r="Q5" s="47"/>
    </row>
    <row r="6" spans="2:20" ht="25.5" x14ac:dyDescent="0.25">
      <c r="C6" s="13" t="s">
        <v>3</v>
      </c>
      <c r="D6" s="14" t="s">
        <v>10</v>
      </c>
      <c r="E6" s="14"/>
      <c r="F6" s="15">
        <v>80</v>
      </c>
      <c r="G6" s="15">
        <v>80</v>
      </c>
      <c r="H6" s="15">
        <v>80</v>
      </c>
      <c r="I6" s="15">
        <v>80</v>
      </c>
      <c r="J6" s="15">
        <f>ROUND(+$F6*$J$32,1)</f>
        <v>83.7</v>
      </c>
      <c r="K6" s="48">
        <f>ROUND(+($F6*$K$32)*2,0)/2</f>
        <v>86</v>
      </c>
      <c r="L6" s="48">
        <f>ROUND(+($F6*$L$32)*2,0)/2</f>
        <v>88</v>
      </c>
      <c r="M6" s="48">
        <f>ROUND(+($F6*$M$32)*2,0)/2</f>
        <v>90</v>
      </c>
      <c r="N6" s="48">
        <f>ROUND(+($F6*$N$32)*2,0)/2</f>
        <v>92.5</v>
      </c>
      <c r="O6" s="48">
        <f>ROUND(+($F6*$O$32)*2,0)/2</f>
        <v>94.5</v>
      </c>
      <c r="P6" s="48">
        <f>ROUND(+($F6*$P$32)*2,0)/2</f>
        <v>97</v>
      </c>
      <c r="Q6" s="48">
        <f>ROUND(+($F6*$Q$32)*2,0)/2</f>
        <v>99.5</v>
      </c>
    </row>
    <row r="7" spans="2:20" x14ac:dyDescent="0.25">
      <c r="B7" s="9"/>
      <c r="C7" s="13" t="s">
        <v>4</v>
      </c>
      <c r="D7" s="14" t="s">
        <v>10</v>
      </c>
      <c r="E7" s="14"/>
      <c r="F7" s="15">
        <v>125</v>
      </c>
      <c r="G7" s="15">
        <v>125</v>
      </c>
      <c r="H7" s="15">
        <v>125</v>
      </c>
      <c r="I7" s="15">
        <v>125</v>
      </c>
      <c r="J7" s="15">
        <f>ROUND(+$F7*$J$32,1)</f>
        <v>130.80000000000001</v>
      </c>
      <c r="K7" s="48">
        <f>ROUND(+($F7*$K$32)*2,0)/2</f>
        <v>134</v>
      </c>
      <c r="L7" s="48">
        <f>ROUND(+($F7*$L$32)*2,0)/2</f>
        <v>137.5</v>
      </c>
      <c r="M7" s="48">
        <f>ROUND(+($F7*$M$32)*2,0)/2</f>
        <v>141</v>
      </c>
      <c r="N7" s="48">
        <f>ROUND(+($F7*$N$32)*2,0)/2</f>
        <v>144.5</v>
      </c>
      <c r="O7" s="48">
        <f>ROUND(+($F7*$O$32)*2,0)/2</f>
        <v>148</v>
      </c>
      <c r="P7" s="48">
        <f>ROUND(+($F7*$P$32)*2,0)/2</f>
        <v>151.5</v>
      </c>
      <c r="Q7" s="48">
        <f>ROUND(+($F7*$Q$32)*2,0)/2</f>
        <v>155.5</v>
      </c>
    </row>
    <row r="8" spans="2:20" x14ac:dyDescent="0.25">
      <c r="B8" s="9"/>
      <c r="C8" s="13"/>
      <c r="D8" s="14"/>
      <c r="E8" s="14"/>
      <c r="J8" s="15"/>
      <c r="K8" s="48"/>
      <c r="L8" s="48"/>
      <c r="M8" s="48"/>
      <c r="N8" s="48"/>
      <c r="O8" s="48"/>
      <c r="P8" s="48"/>
      <c r="Q8" s="48"/>
    </row>
    <row r="9" spans="2:20" x14ac:dyDescent="0.25">
      <c r="B9" s="9" t="s">
        <v>25</v>
      </c>
      <c r="C9" s="16"/>
      <c r="D9" s="17"/>
      <c r="E9" s="17"/>
      <c r="F9" s="14"/>
      <c r="G9" s="14"/>
      <c r="H9" s="14"/>
      <c r="I9" s="14"/>
      <c r="J9" s="15"/>
      <c r="K9" s="48"/>
      <c r="L9" s="48"/>
      <c r="M9" s="48"/>
      <c r="N9" s="48"/>
      <c r="O9" s="48"/>
      <c r="P9" s="48"/>
      <c r="Q9" s="48"/>
    </row>
    <row r="10" spans="2:20" ht="38.25" x14ac:dyDescent="0.25">
      <c r="B10" s="5"/>
      <c r="C10" s="18" t="s">
        <v>26</v>
      </c>
      <c r="D10" s="14" t="s">
        <v>11</v>
      </c>
      <c r="E10" s="14"/>
      <c r="F10" s="15">
        <v>80</v>
      </c>
      <c r="G10" s="15">
        <v>80</v>
      </c>
      <c r="H10" s="15">
        <v>80</v>
      </c>
      <c r="I10" s="15">
        <v>80</v>
      </c>
      <c r="J10" s="15">
        <f>ROUND(+$F10*$J$32,1)</f>
        <v>83.7</v>
      </c>
      <c r="K10" s="48">
        <f>ROUND(+($F10*$K$32)*2,0)/2</f>
        <v>86</v>
      </c>
      <c r="L10" s="48">
        <f>ROUND(+($F10*$L$32)*2,0)/2</f>
        <v>88</v>
      </c>
      <c r="M10" s="48">
        <f>ROUND(+($F10*$M$32)*2,0)/2</f>
        <v>90</v>
      </c>
      <c r="N10" s="48">
        <f>ROUND(+($F10*$N$32)*2,0)/2</f>
        <v>92.5</v>
      </c>
      <c r="O10" s="48">
        <f>ROUND(+($F10*$O$32)*2,0)/2</f>
        <v>94.5</v>
      </c>
      <c r="P10" s="48">
        <f>ROUND(+($F10*$P$32)*2,0)/2</f>
        <v>97</v>
      </c>
      <c r="Q10" s="48">
        <f>ROUND(+($F10*$Q$32)*2,0)/2</f>
        <v>99.5</v>
      </c>
      <c r="T10" s="16"/>
    </row>
    <row r="11" spans="2:20" ht="25.5" x14ac:dyDescent="0.25">
      <c r="B11" s="9"/>
      <c r="C11" s="18" t="s">
        <v>40</v>
      </c>
      <c r="D11" s="14" t="s">
        <v>11</v>
      </c>
      <c r="E11" s="14"/>
      <c r="F11" s="15">
        <v>80</v>
      </c>
      <c r="G11" s="15">
        <v>80</v>
      </c>
      <c r="H11" s="15">
        <v>80</v>
      </c>
      <c r="I11" s="15">
        <v>80</v>
      </c>
      <c r="J11" s="15">
        <f>ROUND(+$F11*$J$32,1)</f>
        <v>83.7</v>
      </c>
      <c r="K11" s="48">
        <f>ROUND(+($F11*$K$32)*2,0)/2</f>
        <v>86</v>
      </c>
      <c r="L11" s="48">
        <f>ROUND(+($F11*$L$32)*2,0)/2</f>
        <v>88</v>
      </c>
      <c r="M11" s="48">
        <f>ROUND(+($F11*$M$32)*2,0)/2</f>
        <v>90</v>
      </c>
      <c r="N11" s="48">
        <f>ROUND(+($F11*$N$32)*2,0)/2</f>
        <v>92.5</v>
      </c>
      <c r="O11" s="48">
        <f>ROUND(+($F11*$O$32)*2,0)/2</f>
        <v>94.5</v>
      </c>
      <c r="P11" s="48">
        <f>ROUND(+($F11*$P$32)*2,0)/2</f>
        <v>97</v>
      </c>
      <c r="Q11" s="48">
        <f>ROUND(+($F11*$Q$32)*2,0)/2</f>
        <v>99.5</v>
      </c>
      <c r="T11" s="16"/>
    </row>
    <row r="12" spans="2:20" x14ac:dyDescent="0.25">
      <c r="B12" s="9"/>
      <c r="C12" s="16"/>
      <c r="D12" s="17"/>
      <c r="E12" s="17"/>
      <c r="F12" s="14"/>
      <c r="G12" s="14"/>
      <c r="H12" s="14"/>
      <c r="I12" s="14"/>
      <c r="J12" s="15"/>
      <c r="K12" s="48"/>
      <c r="L12" s="48"/>
      <c r="M12" s="48"/>
      <c r="N12" s="48"/>
      <c r="O12" s="48"/>
      <c r="P12" s="48"/>
      <c r="Q12" s="48"/>
    </row>
    <row r="13" spans="2:20" x14ac:dyDescent="0.25">
      <c r="B13" s="9" t="s">
        <v>27</v>
      </c>
      <c r="C13" s="16"/>
      <c r="D13" s="17"/>
      <c r="E13" s="17"/>
      <c r="J13" s="15"/>
      <c r="K13" s="48"/>
      <c r="L13" s="48"/>
      <c r="M13" s="48"/>
      <c r="N13" s="48"/>
      <c r="O13" s="48"/>
      <c r="P13" s="48"/>
      <c r="Q13" s="48"/>
    </row>
    <row r="14" spans="2:20" ht="25.5" x14ac:dyDescent="0.25">
      <c r="B14" s="5"/>
      <c r="C14" s="13" t="s">
        <v>28</v>
      </c>
      <c r="D14" s="14" t="s">
        <v>11</v>
      </c>
      <c r="E14" s="14"/>
      <c r="F14" s="15">
        <v>125</v>
      </c>
      <c r="G14" s="15">
        <v>125</v>
      </c>
      <c r="H14" s="15">
        <v>125</v>
      </c>
      <c r="I14" s="15">
        <v>125</v>
      </c>
      <c r="J14" s="15">
        <f>ROUND(+$F14*$J$32,1)</f>
        <v>130.80000000000001</v>
      </c>
      <c r="K14" s="48">
        <f>ROUND(+($F14*$K$32)*2,0)/2</f>
        <v>134</v>
      </c>
      <c r="L14" s="48">
        <f>ROUND(+($F14*$L$32)*2,0)/2</f>
        <v>137.5</v>
      </c>
      <c r="M14" s="48">
        <f>ROUND(+($F14*$M$32)*2,0)/2</f>
        <v>141</v>
      </c>
      <c r="N14" s="48">
        <f>ROUND(+($F14*$N$32)*2,0)/2</f>
        <v>144.5</v>
      </c>
      <c r="O14" s="48">
        <f>ROUND(+($F14*$O$32)*2,0)/2</f>
        <v>148</v>
      </c>
      <c r="P14" s="48">
        <f>ROUND(+($F14*$P$32)*2,0)/2</f>
        <v>151.5</v>
      </c>
      <c r="Q14" s="48">
        <f>ROUND(+($F14*$Q$32)*2,0)/2</f>
        <v>155.5</v>
      </c>
    </row>
    <row r="15" spans="2:20" x14ac:dyDescent="0.25">
      <c r="B15" s="5"/>
      <c r="C15" s="13"/>
      <c r="D15" s="14"/>
      <c r="E15" s="14"/>
      <c r="F15" s="15"/>
      <c r="G15" s="15"/>
      <c r="H15" s="15"/>
      <c r="I15" s="15"/>
      <c r="J15" s="15"/>
      <c r="K15" s="48"/>
      <c r="L15" s="48"/>
      <c r="M15" s="48"/>
      <c r="N15" s="48"/>
      <c r="O15" s="48"/>
      <c r="P15" s="48"/>
      <c r="Q15" s="48"/>
    </row>
    <row r="16" spans="2:20" x14ac:dyDescent="0.25">
      <c r="B16" s="9" t="s">
        <v>39</v>
      </c>
      <c r="C16" s="13"/>
      <c r="D16" s="14"/>
      <c r="E16" s="14"/>
      <c r="F16" s="15"/>
      <c r="G16" s="15"/>
      <c r="H16" s="15"/>
      <c r="I16" s="15"/>
      <c r="J16" s="15"/>
      <c r="K16" s="48"/>
      <c r="L16" s="48"/>
      <c r="M16" s="48"/>
      <c r="N16" s="48"/>
      <c r="O16" s="48"/>
      <c r="P16" s="48"/>
      <c r="Q16" s="48"/>
    </row>
    <row r="17" spans="2:21" ht="63.75" x14ac:dyDescent="0.25">
      <c r="B17" s="5"/>
      <c r="C17" s="18" t="s">
        <v>29</v>
      </c>
      <c r="D17" s="14" t="s">
        <v>12</v>
      </c>
      <c r="E17" s="14"/>
      <c r="F17" s="15">
        <v>50</v>
      </c>
      <c r="G17" s="15">
        <v>50</v>
      </c>
      <c r="H17" s="15">
        <v>50</v>
      </c>
      <c r="I17" s="15">
        <v>50</v>
      </c>
      <c r="J17" s="15">
        <f>ROUND(+$F17*$J$32,1)</f>
        <v>52.3</v>
      </c>
      <c r="K17" s="48">
        <f>ROUND(+($F17*$K$32)*2,0)/2</f>
        <v>53.5</v>
      </c>
      <c r="L17" s="48">
        <f>ROUND(+($F17*$L$32)*2,0)/2</f>
        <v>55</v>
      </c>
      <c r="M17" s="48">
        <f>ROUND(+($F17*$M$32)*2,0)/2</f>
        <v>56.5</v>
      </c>
      <c r="N17" s="48">
        <f>ROUND(+($F17*$N$32)*2,0)/2</f>
        <v>57.5</v>
      </c>
      <c r="O17" s="48">
        <f>ROUND(+($F17*$O$32)*2,0)/2</f>
        <v>59</v>
      </c>
      <c r="P17" s="48">
        <f>ROUND(+($F17*$P$32)*2,0)/2</f>
        <v>60.5</v>
      </c>
      <c r="Q17" s="48">
        <f>ROUND(+($F17*$Q$32)*2,0)/2</f>
        <v>62</v>
      </c>
      <c r="U17" s="16"/>
    </row>
    <row r="18" spans="2:21" x14ac:dyDescent="0.25">
      <c r="B18" s="9" t="s">
        <v>38</v>
      </c>
      <c r="C18" s="18"/>
      <c r="D18" s="14"/>
      <c r="E18" s="14"/>
      <c r="F18" s="15"/>
      <c r="G18" s="15"/>
      <c r="H18" s="15"/>
      <c r="I18" s="15"/>
      <c r="J18" s="15"/>
      <c r="K18" s="48"/>
      <c r="L18" s="48"/>
      <c r="M18" s="48"/>
      <c r="N18" s="48"/>
      <c r="O18" s="48"/>
      <c r="P18" s="48"/>
      <c r="Q18" s="48"/>
      <c r="U18" s="16"/>
    </row>
    <row r="19" spans="2:21" ht="102" x14ac:dyDescent="0.25">
      <c r="B19" s="9"/>
      <c r="C19" s="18" t="s">
        <v>30</v>
      </c>
      <c r="D19" s="14" t="s">
        <v>12</v>
      </c>
      <c r="E19" s="14"/>
      <c r="F19" s="15">
        <v>50</v>
      </c>
      <c r="G19" s="15">
        <v>50</v>
      </c>
      <c r="H19" s="15">
        <v>50</v>
      </c>
      <c r="I19" s="15">
        <v>50</v>
      </c>
      <c r="J19" s="15">
        <f>ROUND(+$F19*$J$32,1)</f>
        <v>52.3</v>
      </c>
      <c r="K19" s="48">
        <f>ROUND(+($F19*$K$32)*2,0)/2</f>
        <v>53.5</v>
      </c>
      <c r="L19" s="48">
        <f>ROUND(+($F19*$L$32)*2,0)/2</f>
        <v>55</v>
      </c>
      <c r="M19" s="48">
        <f>ROUND(+($F19*$M$32)*2,0)/2</f>
        <v>56.5</v>
      </c>
      <c r="N19" s="48">
        <f>ROUND(+($F19*$N$32)*2,0)/2</f>
        <v>57.5</v>
      </c>
      <c r="O19" s="48">
        <f>ROUND(+($F19*$O$32)*2,0)/2</f>
        <v>59</v>
      </c>
      <c r="P19" s="48">
        <f>ROUND(+($F19*$P$32)*2,0)/2</f>
        <v>60.5</v>
      </c>
      <c r="Q19" s="48">
        <f>ROUND(+($F19*$Q$32)*2,0)/2</f>
        <v>62</v>
      </c>
      <c r="U19" s="16"/>
    </row>
    <row r="20" spans="2:21" ht="102" x14ac:dyDescent="0.25">
      <c r="B20" s="9"/>
      <c r="C20" s="18" t="s">
        <v>31</v>
      </c>
      <c r="D20" s="14" t="s">
        <v>12</v>
      </c>
      <c r="E20" s="14"/>
      <c r="F20" s="15">
        <v>50</v>
      </c>
      <c r="G20" s="15">
        <v>50</v>
      </c>
      <c r="H20" s="15">
        <v>50</v>
      </c>
      <c r="I20" s="15">
        <v>50</v>
      </c>
      <c r="J20" s="15">
        <f>ROUND(+$F20*$J$32,1)</f>
        <v>52.3</v>
      </c>
      <c r="K20" s="48">
        <f>ROUND(+($F20*$K$32)*2,0)/2</f>
        <v>53.5</v>
      </c>
      <c r="L20" s="48">
        <f>ROUND(+($F20*$L$32)*2,0)/2</f>
        <v>55</v>
      </c>
      <c r="M20" s="48">
        <f>ROUND(+($F20*$M$32)*2,0)/2</f>
        <v>56.5</v>
      </c>
      <c r="N20" s="48">
        <f>ROUND(+($F20*$N$32)*2,0)/2</f>
        <v>57.5</v>
      </c>
      <c r="O20" s="48">
        <f>ROUND(+($F20*$O$32)*2,0)/2</f>
        <v>59</v>
      </c>
      <c r="P20" s="48">
        <f>ROUND(+($F20*$P$32)*2,0)/2</f>
        <v>60.5</v>
      </c>
      <c r="Q20" s="48">
        <f>ROUND(+($F20*$Q$32)*2,0)/2</f>
        <v>62</v>
      </c>
      <c r="U20" s="16"/>
    </row>
    <row r="21" spans="2:21" x14ac:dyDescent="0.25">
      <c r="B21" s="9"/>
      <c r="C21" s="18"/>
      <c r="D21" s="14"/>
      <c r="E21" s="14"/>
      <c r="F21" s="15"/>
      <c r="G21" s="15"/>
      <c r="H21" s="15"/>
      <c r="I21" s="15"/>
      <c r="J21" s="15"/>
      <c r="K21" s="48"/>
      <c r="L21" s="48"/>
      <c r="M21" s="48"/>
      <c r="N21" s="48"/>
      <c r="O21" s="48"/>
      <c r="P21" s="48"/>
      <c r="Q21" s="48"/>
    </row>
    <row r="22" spans="2:21" x14ac:dyDescent="0.25">
      <c r="B22" s="9" t="s">
        <v>32</v>
      </c>
      <c r="J22" s="15"/>
      <c r="K22" s="48"/>
      <c r="L22" s="48"/>
      <c r="M22" s="48"/>
      <c r="N22" s="48"/>
      <c r="O22" s="48"/>
      <c r="P22" s="48"/>
      <c r="Q22" s="48"/>
    </row>
    <row r="23" spans="2:21" ht="51" x14ac:dyDescent="0.25">
      <c r="B23" s="5"/>
      <c r="C23" s="13" t="s">
        <v>33</v>
      </c>
      <c r="D23" s="14"/>
      <c r="E23" s="14"/>
      <c r="F23" s="15">
        <v>50</v>
      </c>
      <c r="G23" s="15">
        <v>50</v>
      </c>
      <c r="H23" s="15">
        <v>50</v>
      </c>
      <c r="I23" s="15">
        <v>50</v>
      </c>
      <c r="J23" s="15">
        <f>ROUND(+$F23*$J$32,1)</f>
        <v>52.3</v>
      </c>
      <c r="K23" s="48">
        <f>ROUND(+($F23*$K$32)*2,0)/2</f>
        <v>53.5</v>
      </c>
      <c r="L23" s="48">
        <f>ROUND(+($F23*$L$32)*2,0)/2</f>
        <v>55</v>
      </c>
      <c r="M23" s="48">
        <f>ROUND(+($F23*$M$32)*2,0)/2</f>
        <v>56.5</v>
      </c>
      <c r="N23" s="48">
        <f>ROUND(+($F23*$N$32)*2,0)/2</f>
        <v>57.5</v>
      </c>
      <c r="O23" s="48">
        <f>ROUND(+($F23*$O$32)*2,0)/2</f>
        <v>59</v>
      </c>
      <c r="P23" s="48">
        <f>ROUND(+($F23*$P$32)*2,0)/2</f>
        <v>60.5</v>
      </c>
      <c r="Q23" s="48">
        <f>ROUND(+($F23*$Q$32)*2,0)/2</f>
        <v>62</v>
      </c>
    </row>
    <row r="24" spans="2:21" x14ac:dyDescent="0.25">
      <c r="B24" s="5"/>
      <c r="C24" s="13"/>
      <c r="D24" s="14"/>
      <c r="E24" s="14"/>
      <c r="F24" s="15"/>
      <c r="G24" s="15"/>
      <c r="H24" s="15"/>
      <c r="I24" s="15"/>
      <c r="J24" s="15"/>
      <c r="K24" s="48"/>
      <c r="L24" s="48"/>
      <c r="M24" s="48"/>
      <c r="N24" s="48"/>
      <c r="O24" s="48"/>
      <c r="P24" s="48"/>
      <c r="Q24" s="48"/>
    </row>
    <row r="25" spans="2:21" x14ac:dyDescent="0.25">
      <c r="B25" s="9" t="s">
        <v>5</v>
      </c>
      <c r="J25" s="15"/>
      <c r="K25" s="48"/>
      <c r="L25" s="48"/>
      <c r="M25" s="48"/>
      <c r="N25" s="48"/>
      <c r="O25" s="48"/>
      <c r="P25" s="48"/>
      <c r="Q25" s="48"/>
    </row>
    <row r="26" spans="2:21" ht="38.25" x14ac:dyDescent="0.25">
      <c r="B26" s="5"/>
      <c r="C26" s="13" t="s">
        <v>34</v>
      </c>
      <c r="D26" s="14"/>
      <c r="E26" s="14"/>
      <c r="F26" s="15">
        <v>20</v>
      </c>
      <c r="G26" s="15">
        <v>20</v>
      </c>
      <c r="H26" s="15">
        <v>20</v>
      </c>
      <c r="I26" s="15">
        <v>20</v>
      </c>
      <c r="J26" s="15">
        <f>ROUND(+$F26*$J$32,1)</f>
        <v>20.9</v>
      </c>
      <c r="K26" s="48">
        <f t="shared" ref="K26:K27" si="0">ROUND(+$F26*$K$32,1)</f>
        <v>21.4</v>
      </c>
      <c r="L26" s="48">
        <f t="shared" ref="L26:L27" si="1">ROUND(+$F26*$L$32,1)</f>
        <v>22</v>
      </c>
      <c r="M26" s="48">
        <f t="shared" ref="M26:M27" si="2">ROUND(+$F26*$M$32,1)</f>
        <v>22.5</v>
      </c>
      <c r="N26" s="48">
        <f t="shared" ref="N26:N27" si="3">ROUND(+$F26*$N$32,1)</f>
        <v>23.1</v>
      </c>
      <c r="O26" s="48">
        <f t="shared" ref="O26:O27" si="4">ROUND(+$F26*$O$32,1)</f>
        <v>23.7</v>
      </c>
      <c r="P26" s="48">
        <f t="shared" ref="P26:P27" si="5">ROUND(+$F26*$P$32,1)</f>
        <v>24.3</v>
      </c>
      <c r="Q26" s="48">
        <f t="shared" ref="Q26:Q27" si="6">ROUND(+$F26*$Q$32,1)</f>
        <v>24.9</v>
      </c>
    </row>
    <row r="27" spans="2:21" ht="38.25" x14ac:dyDescent="0.25">
      <c r="C27" s="13" t="s">
        <v>35</v>
      </c>
      <c r="D27" s="14"/>
      <c r="E27" s="14"/>
      <c r="F27" s="15">
        <v>20</v>
      </c>
      <c r="G27" s="15">
        <v>20</v>
      </c>
      <c r="H27" s="15">
        <v>20</v>
      </c>
      <c r="I27" s="15">
        <v>20</v>
      </c>
      <c r="J27" s="15">
        <f>ROUND(+$F27*$J$32,1)</f>
        <v>20.9</v>
      </c>
      <c r="K27" s="48">
        <f t="shared" si="0"/>
        <v>21.4</v>
      </c>
      <c r="L27" s="48">
        <f t="shared" si="1"/>
        <v>22</v>
      </c>
      <c r="M27" s="48">
        <f t="shared" si="2"/>
        <v>22.5</v>
      </c>
      <c r="N27" s="48">
        <f t="shared" si="3"/>
        <v>23.1</v>
      </c>
      <c r="O27" s="48">
        <f t="shared" si="4"/>
        <v>23.7</v>
      </c>
      <c r="P27" s="48">
        <f t="shared" si="5"/>
        <v>24.3</v>
      </c>
      <c r="Q27" s="48">
        <f t="shared" si="6"/>
        <v>24.9</v>
      </c>
    </row>
    <row r="28" spans="2:21" x14ac:dyDescent="0.25">
      <c r="C28" s="13"/>
      <c r="D28" s="14"/>
      <c r="E28" s="14"/>
      <c r="F28" s="15"/>
      <c r="G28" s="15"/>
      <c r="H28" s="15"/>
      <c r="I28" s="15"/>
      <c r="J28" s="15"/>
      <c r="K28" s="48"/>
      <c r="L28" s="48"/>
      <c r="M28" s="48"/>
      <c r="N28" s="48"/>
      <c r="O28" s="48"/>
      <c r="P28" s="48"/>
      <c r="Q28" s="48"/>
    </row>
    <row r="29" spans="2:21" x14ac:dyDescent="0.25">
      <c r="B29" s="9" t="s">
        <v>36</v>
      </c>
      <c r="J29" s="15"/>
      <c r="K29" s="48"/>
      <c r="L29" s="48"/>
      <c r="M29" s="48"/>
      <c r="N29" s="48"/>
      <c r="O29" s="48"/>
      <c r="P29" s="48"/>
      <c r="Q29" s="48"/>
    </row>
    <row r="30" spans="2:21" ht="38.25" x14ac:dyDescent="0.25">
      <c r="B30" s="19"/>
      <c r="C30" s="20" t="s">
        <v>37</v>
      </c>
      <c r="D30" s="21"/>
      <c r="E30" s="21"/>
      <c r="F30" s="22">
        <v>80</v>
      </c>
      <c r="G30" s="22">
        <v>80</v>
      </c>
      <c r="H30" s="22">
        <v>80</v>
      </c>
      <c r="I30" s="22">
        <v>80</v>
      </c>
      <c r="J30" s="22">
        <f>ROUND(+$F30*$J$32,1)</f>
        <v>83.7</v>
      </c>
      <c r="K30" s="49">
        <f>ROUND(+($F30*$K$32)*2,0)/2</f>
        <v>86</v>
      </c>
      <c r="L30" s="49">
        <f>ROUND(+($F30*$L$32)*2,0)/2</f>
        <v>88</v>
      </c>
      <c r="M30" s="49">
        <f>ROUND(+($F30*$M$32)*2,0)/2</f>
        <v>90</v>
      </c>
      <c r="N30" s="49">
        <f>ROUND(+($F30*$N$32)*2,0)/2</f>
        <v>92.5</v>
      </c>
      <c r="O30" s="49">
        <f>ROUND(+($F30*$O$32)*2,0)/2</f>
        <v>94.5</v>
      </c>
      <c r="P30" s="49">
        <f>ROUND(+($F30*$P$32)*2,0)/2</f>
        <v>97</v>
      </c>
      <c r="Q30" s="49">
        <f>ROUND(+($F30*$Q$32)*2,0)/2</f>
        <v>99.5</v>
      </c>
    </row>
    <row r="32" spans="2:21" x14ac:dyDescent="0.25">
      <c r="C32" s="12" t="s">
        <v>22</v>
      </c>
      <c r="F32" s="23">
        <v>1</v>
      </c>
      <c r="G32" s="23">
        <f>+F32*(1+G33)</f>
        <v>1.0356798457087752</v>
      </c>
      <c r="H32" s="23">
        <f>+G32*(1+H33)</f>
        <v>1.0443587270973962</v>
      </c>
      <c r="I32" s="23">
        <f t="shared" ref="I32:Q32" si="7">+H32*(1+I33)</f>
        <v>1.0414657666345226</v>
      </c>
      <c r="J32" s="23">
        <f t="shared" si="7"/>
        <v>1.0462873674059787</v>
      </c>
      <c r="K32" s="23">
        <f t="shared" si="7"/>
        <v>1.0724445515911281</v>
      </c>
      <c r="L32" s="23">
        <f t="shared" si="7"/>
        <v>1.0992556653809062</v>
      </c>
      <c r="M32" s="23">
        <f t="shared" si="7"/>
        <v>1.1267370570154287</v>
      </c>
      <c r="N32" s="23">
        <f t="shared" si="7"/>
        <v>1.1549054834408143</v>
      </c>
      <c r="O32" s="23">
        <f t="shared" si="7"/>
        <v>1.1837781205268345</v>
      </c>
      <c r="P32" s="23">
        <f t="shared" si="7"/>
        <v>1.2133725735400052</v>
      </c>
      <c r="Q32" s="23">
        <f t="shared" si="7"/>
        <v>1.2437068878785051</v>
      </c>
    </row>
    <row r="33" spans="3:17" x14ac:dyDescent="0.25">
      <c r="C33" s="12" t="s">
        <v>23</v>
      </c>
      <c r="F33" s="45">
        <f>+'ABS index'!D141</f>
        <v>3.8038038038038069E-2</v>
      </c>
      <c r="G33" s="33">
        <f>+'ABS index'!D145</f>
        <v>3.5679845708775249E-2</v>
      </c>
      <c r="H33" s="33">
        <f>+'ABS index'!D149</f>
        <v>8.379888268156277E-3</v>
      </c>
      <c r="I33" s="33">
        <f>+'ABS index'!D153</f>
        <v>-2.7700831024930483E-3</v>
      </c>
      <c r="J33" s="33">
        <f>+'ABS index'!D157</f>
        <v>4.6296296296295392E-3</v>
      </c>
      <c r="K33" s="24">
        <v>2.5000000000000001E-2</v>
      </c>
      <c r="L33" s="24">
        <v>2.5000000000000001E-2</v>
      </c>
      <c r="M33" s="24">
        <v>2.5000000000000001E-2</v>
      </c>
      <c r="N33" s="24">
        <v>2.5000000000000001E-2</v>
      </c>
      <c r="O33" s="24">
        <v>2.5000000000000001E-2</v>
      </c>
      <c r="P33" s="24">
        <v>2.5000000000000001E-2</v>
      </c>
      <c r="Q33" s="24">
        <v>2.5000000000000001E-2</v>
      </c>
    </row>
    <row r="35" spans="3:17" x14ac:dyDescent="0.25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3:17" x14ac:dyDescent="0.25">
      <c r="F36" s="51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8" spans="3:17" ht="19.5" x14ac:dyDescent="0.25">
      <c r="C38" s="34" t="s">
        <v>41</v>
      </c>
      <c r="D38" s="34"/>
    </row>
    <row r="39" spans="3:17" ht="15.75" thickBot="1" x14ac:dyDescent="0.3">
      <c r="C39" s="25"/>
      <c r="D39" s="25"/>
    </row>
    <row r="40" spans="3:17" ht="16.5" thickBot="1" x14ac:dyDescent="0.3">
      <c r="C40" s="26" t="s">
        <v>42</v>
      </c>
      <c r="D40" s="27" t="s">
        <v>43</v>
      </c>
    </row>
    <row r="41" spans="3:17" ht="30.75" thickBot="1" x14ac:dyDescent="0.3">
      <c r="C41" s="28" t="s">
        <v>44</v>
      </c>
      <c r="D41" s="29">
        <v>24045</v>
      </c>
    </row>
    <row r="42" spans="3:17" ht="45.75" thickBot="1" x14ac:dyDescent="0.3">
      <c r="C42" s="28" t="s">
        <v>45</v>
      </c>
      <c r="D42" s="29">
        <v>29520</v>
      </c>
    </row>
    <row r="43" spans="3:17" ht="45.75" thickBot="1" x14ac:dyDescent="0.3">
      <c r="C43" s="28" t="s">
        <v>46</v>
      </c>
      <c r="D43" s="29">
        <v>29200</v>
      </c>
    </row>
    <row r="44" spans="3:17" ht="30.75" thickBot="1" x14ac:dyDescent="0.3">
      <c r="C44" s="28" t="s">
        <v>47</v>
      </c>
      <c r="D44" s="29">
        <v>95875</v>
      </c>
    </row>
    <row r="45" spans="3:17" ht="30.75" thickBot="1" x14ac:dyDescent="0.3">
      <c r="C45" s="28" t="s">
        <v>48</v>
      </c>
      <c r="D45" s="29">
        <v>1150</v>
      </c>
    </row>
    <row r="46" spans="3:17" ht="30.75" thickBot="1" x14ac:dyDescent="0.3">
      <c r="C46" s="28" t="s">
        <v>49</v>
      </c>
      <c r="D46" s="29">
        <v>3700</v>
      </c>
    </row>
    <row r="47" spans="3:17" ht="30.75" thickBot="1" x14ac:dyDescent="0.3">
      <c r="C47" s="28" t="s">
        <v>50</v>
      </c>
      <c r="D47" s="29">
        <v>10600</v>
      </c>
    </row>
    <row r="48" spans="3:17" ht="15.75" thickBot="1" x14ac:dyDescent="0.3">
      <c r="C48" s="28" t="s">
        <v>51</v>
      </c>
      <c r="D48" s="30"/>
    </row>
    <row r="49" spans="3:4" ht="45.75" thickBot="1" x14ac:dyDescent="0.3">
      <c r="C49" s="28" t="s">
        <v>52</v>
      </c>
      <c r="D49" s="30"/>
    </row>
    <row r="50" spans="3:4" ht="15.75" thickBot="1" x14ac:dyDescent="0.3">
      <c r="C50" s="31" t="s">
        <v>53</v>
      </c>
      <c r="D50" s="32">
        <v>194090</v>
      </c>
    </row>
  </sheetData>
  <mergeCells count="1">
    <mergeCell ref="C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4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:XFD42"/>
    </sheetView>
  </sheetViews>
  <sheetFormatPr defaultColWidth="21" defaultRowHeight="12.75" outlineLevelCol="1" x14ac:dyDescent="0.25"/>
  <cols>
    <col min="1" max="1" width="3" style="5" customWidth="1"/>
    <col min="2" max="2" width="6.5703125" style="12" customWidth="1"/>
    <col min="3" max="3" width="44.5703125" style="12" customWidth="1"/>
    <col min="4" max="4" width="18.28515625" style="5" customWidth="1"/>
    <col min="5" max="5" width="3.28515625" style="5" customWidth="1" outlineLevel="1"/>
    <col min="6" max="6" width="8.140625" style="5" customWidth="1" outlineLevel="1"/>
    <col min="7" max="7" width="11.140625" style="5" customWidth="1" outlineLevel="1"/>
    <col min="8" max="10" width="8.140625" style="5" customWidth="1" outlineLevel="1"/>
    <col min="11" max="17" width="8.140625" style="5" customWidth="1"/>
    <col min="18" max="19" width="5.28515625" style="5" customWidth="1"/>
    <col min="20" max="20" width="16.42578125" style="17" customWidth="1"/>
    <col min="21" max="21" width="21" style="17"/>
    <col min="22" max="16384" width="21" style="5"/>
  </cols>
  <sheetData>
    <row r="3" spans="2:21" x14ac:dyDescent="0.25">
      <c r="B3" s="1" t="s">
        <v>0</v>
      </c>
      <c r="C3" s="2" t="s">
        <v>1</v>
      </c>
      <c r="D3" s="3" t="s">
        <v>9</v>
      </c>
      <c r="E3" s="3"/>
      <c r="F3" s="3"/>
      <c r="G3" s="3"/>
      <c r="H3" s="3"/>
      <c r="I3" s="4"/>
      <c r="J3" s="4"/>
      <c r="K3" s="1" t="s">
        <v>2</v>
      </c>
      <c r="L3" s="3"/>
      <c r="M3" s="4"/>
      <c r="N3" s="4"/>
      <c r="O3" s="4"/>
      <c r="P3" s="4"/>
      <c r="Q3" s="4"/>
    </row>
    <row r="4" spans="2:21" x14ac:dyDescent="0.25">
      <c r="B4" s="6"/>
      <c r="C4" s="7"/>
      <c r="D4" s="8"/>
      <c r="E4" s="8"/>
      <c r="F4" s="8" t="s">
        <v>21</v>
      </c>
      <c r="G4" s="8" t="s">
        <v>20</v>
      </c>
      <c r="H4" s="8" t="s">
        <v>19</v>
      </c>
      <c r="I4" s="8" t="s">
        <v>18</v>
      </c>
      <c r="J4" s="8" t="s">
        <v>17</v>
      </c>
      <c r="K4" s="46" t="s">
        <v>6</v>
      </c>
      <c r="L4" s="46" t="s">
        <v>7</v>
      </c>
      <c r="M4" s="46" t="s">
        <v>8</v>
      </c>
      <c r="N4" s="46" t="s">
        <v>13</v>
      </c>
      <c r="O4" s="46" t="s">
        <v>14</v>
      </c>
      <c r="P4" s="46" t="s">
        <v>15</v>
      </c>
      <c r="Q4" s="46" t="s">
        <v>16</v>
      </c>
    </row>
    <row r="5" spans="2:21" x14ac:dyDescent="0.25">
      <c r="B5" s="9" t="s">
        <v>24</v>
      </c>
      <c r="C5" s="10"/>
      <c r="D5" s="11"/>
      <c r="E5" s="11"/>
      <c r="F5" s="11"/>
      <c r="G5" s="11"/>
      <c r="H5" s="11"/>
      <c r="I5" s="11"/>
      <c r="J5" s="11"/>
      <c r="K5" s="47"/>
      <c r="L5" s="47"/>
      <c r="M5" s="47"/>
      <c r="N5" s="47"/>
      <c r="O5" s="47"/>
      <c r="P5" s="47"/>
      <c r="Q5" s="47"/>
    </row>
    <row r="6" spans="2:21" x14ac:dyDescent="0.25">
      <c r="C6" s="13" t="s">
        <v>3</v>
      </c>
      <c r="D6" s="14" t="s">
        <v>10</v>
      </c>
      <c r="E6" s="14"/>
      <c r="F6" s="15">
        <v>80</v>
      </c>
      <c r="G6" s="15">
        <v>80</v>
      </c>
      <c r="H6" s="15">
        <v>80</v>
      </c>
      <c r="I6" s="15">
        <v>80</v>
      </c>
      <c r="J6" s="15">
        <f>ROUND(+$F6*$J$21,1)</f>
        <v>83.7</v>
      </c>
      <c r="K6" s="48">
        <f>ROUND(+($F6*$K$21)*2,0)/2</f>
        <v>86</v>
      </c>
      <c r="L6" s="48">
        <f>ROUND(+($F6*$L$21)*2,0)/2</f>
        <v>88</v>
      </c>
      <c r="M6" s="48">
        <f>ROUND(+($F6*$M$21)*2,0)/2</f>
        <v>90</v>
      </c>
      <c r="N6" s="48">
        <f>ROUND(+($F6*$N$21)*2,0)/2</f>
        <v>92.5</v>
      </c>
      <c r="O6" s="48">
        <f>ROUND(+($F6*$O$21)*2,0)/2</f>
        <v>94.5</v>
      </c>
      <c r="P6" s="48">
        <f>ROUND(+($F6*$P$21)*2,0)/2</f>
        <v>97</v>
      </c>
      <c r="Q6" s="48">
        <f>ROUND(+($F6*$Q$21)*2,0)/2</f>
        <v>99.5</v>
      </c>
    </row>
    <row r="7" spans="2:21" x14ac:dyDescent="0.25">
      <c r="B7" s="9"/>
      <c r="C7" s="13" t="s">
        <v>4</v>
      </c>
      <c r="D7" s="14" t="s">
        <v>10</v>
      </c>
      <c r="E7" s="14"/>
      <c r="F7" s="15">
        <v>125</v>
      </c>
      <c r="G7" s="15">
        <v>125</v>
      </c>
      <c r="H7" s="15">
        <v>125</v>
      </c>
      <c r="I7" s="15">
        <v>125</v>
      </c>
      <c r="J7" s="15">
        <f>ROUND(+$F7*$J$21,1)</f>
        <v>130.80000000000001</v>
      </c>
      <c r="K7" s="48">
        <f>ROUND(+($F7*$K$21)*2,0)/2</f>
        <v>134</v>
      </c>
      <c r="L7" s="48">
        <f>ROUND(+($F7*$L$21)*2,0)/2</f>
        <v>137.5</v>
      </c>
      <c r="M7" s="48">
        <f>ROUND(+($F7*$M$21)*2,0)/2</f>
        <v>141</v>
      </c>
      <c r="N7" s="48">
        <f>ROUND(+($F7*$N$21)*2,0)/2</f>
        <v>144.5</v>
      </c>
      <c r="O7" s="48">
        <f>ROUND(+($F7*$O$21)*2,0)/2</f>
        <v>148</v>
      </c>
      <c r="P7" s="48">
        <f>ROUND(+($F7*$P$21)*2,0)/2</f>
        <v>151.5</v>
      </c>
      <c r="Q7" s="48">
        <f>ROUND(+($F7*$Q$21)*2,0)/2</f>
        <v>155.5</v>
      </c>
    </row>
    <row r="8" spans="2:21" x14ac:dyDescent="0.25">
      <c r="B8" s="9" t="s">
        <v>25</v>
      </c>
      <c r="C8" s="16"/>
      <c r="D8" s="17"/>
      <c r="E8" s="17"/>
      <c r="F8" s="14"/>
      <c r="G8" s="14"/>
      <c r="H8" s="14"/>
      <c r="I8" s="14"/>
      <c r="J8" s="15"/>
      <c r="K8" s="48"/>
      <c r="L8" s="48"/>
      <c r="M8" s="48"/>
      <c r="N8" s="48"/>
      <c r="O8" s="48"/>
      <c r="P8" s="48"/>
      <c r="Q8" s="48"/>
    </row>
    <row r="9" spans="2:21" ht="25.5" x14ac:dyDescent="0.25">
      <c r="B9" s="5"/>
      <c r="C9" s="18" t="s">
        <v>70</v>
      </c>
      <c r="D9" s="14" t="s">
        <v>11</v>
      </c>
      <c r="E9" s="14"/>
      <c r="F9" s="15">
        <v>80</v>
      </c>
      <c r="G9" s="15">
        <v>80</v>
      </c>
      <c r="H9" s="15">
        <v>80</v>
      </c>
      <c r="I9" s="15">
        <v>80</v>
      </c>
      <c r="J9" s="15">
        <f>ROUND(+$F9*$J$21,1)</f>
        <v>83.7</v>
      </c>
      <c r="K9" s="48">
        <f>ROUND(+($F9*$K$21)*2,0)/2</f>
        <v>86</v>
      </c>
      <c r="L9" s="48">
        <f>ROUND(+($F9*$L$21)*2,0)/2</f>
        <v>88</v>
      </c>
      <c r="M9" s="48">
        <f>ROUND(+($F9*$M$21)*2,0)/2</f>
        <v>90</v>
      </c>
      <c r="N9" s="48">
        <f>ROUND(+($F9*$N$21)*2,0)/2</f>
        <v>92.5</v>
      </c>
      <c r="O9" s="48">
        <f>ROUND(+($F9*$O$21)*2,0)/2</f>
        <v>94.5</v>
      </c>
      <c r="P9" s="48">
        <f>ROUND(+($F9*$P$21)*2,0)/2</f>
        <v>97</v>
      </c>
      <c r="Q9" s="48">
        <f>ROUND(+($F9*$Q$21)*2,0)/2</f>
        <v>99.5</v>
      </c>
      <c r="T9" s="16"/>
    </row>
    <row r="10" spans="2:21" x14ac:dyDescent="0.25">
      <c r="B10" s="9" t="s">
        <v>27</v>
      </c>
      <c r="C10" s="16"/>
      <c r="D10" s="17"/>
      <c r="E10" s="17"/>
      <c r="J10" s="15"/>
      <c r="K10" s="48"/>
      <c r="L10" s="48"/>
      <c r="M10" s="48"/>
      <c r="N10" s="48"/>
      <c r="O10" s="48"/>
      <c r="P10" s="48"/>
      <c r="Q10" s="48"/>
    </row>
    <row r="11" spans="2:21" ht="25.5" x14ac:dyDescent="0.25">
      <c r="B11" s="5"/>
      <c r="C11" s="13" t="s">
        <v>28</v>
      </c>
      <c r="D11" s="14" t="s">
        <v>11</v>
      </c>
      <c r="E11" s="14"/>
      <c r="F11" s="15">
        <v>125</v>
      </c>
      <c r="G11" s="15">
        <v>125</v>
      </c>
      <c r="H11" s="15">
        <v>125</v>
      </c>
      <c r="I11" s="15">
        <v>125</v>
      </c>
      <c r="J11" s="15">
        <f>ROUND(+$F11*$J$21,1)</f>
        <v>130.80000000000001</v>
      </c>
      <c r="K11" s="48">
        <f>ROUND(+($F11*$K$21)*2,0)/2</f>
        <v>134</v>
      </c>
      <c r="L11" s="48">
        <f>ROUND(+($F11*$L$21)*2,0)/2</f>
        <v>137.5</v>
      </c>
      <c r="M11" s="48">
        <f>ROUND(+($F11*$M$21)*2,0)/2</f>
        <v>141</v>
      </c>
      <c r="N11" s="48">
        <f>ROUND(+($F11*$N$21)*2,0)/2</f>
        <v>144.5</v>
      </c>
      <c r="O11" s="48">
        <f>ROUND(+($F11*$O$21)*2,0)/2</f>
        <v>148</v>
      </c>
      <c r="P11" s="48">
        <f>ROUND(+($F11*$P$21)*2,0)/2</f>
        <v>151.5</v>
      </c>
      <c r="Q11" s="48">
        <f>ROUND(+($F11*$Q$21)*2,0)/2</f>
        <v>155.5</v>
      </c>
    </row>
    <row r="12" spans="2:21" x14ac:dyDescent="0.25">
      <c r="B12" s="9" t="s">
        <v>39</v>
      </c>
      <c r="C12" s="13"/>
      <c r="D12" s="14"/>
      <c r="E12" s="14"/>
      <c r="F12" s="15"/>
      <c r="G12" s="15"/>
      <c r="H12" s="15"/>
      <c r="I12" s="15"/>
      <c r="J12" s="15"/>
      <c r="K12" s="48"/>
      <c r="L12" s="48"/>
      <c r="M12" s="48"/>
      <c r="N12" s="48"/>
      <c r="O12" s="48"/>
      <c r="P12" s="48"/>
      <c r="Q12" s="48"/>
    </row>
    <row r="13" spans="2:21" ht="51" x14ac:dyDescent="0.25">
      <c r="B13" s="5"/>
      <c r="C13" s="18" t="s">
        <v>29</v>
      </c>
      <c r="D13" s="14" t="s">
        <v>12</v>
      </c>
      <c r="E13" s="14"/>
      <c r="F13" s="15">
        <v>50</v>
      </c>
      <c r="G13" s="15">
        <v>50</v>
      </c>
      <c r="H13" s="15">
        <v>50</v>
      </c>
      <c r="I13" s="15">
        <v>50</v>
      </c>
      <c r="J13" s="15">
        <f>ROUND(+$F13*$J$21,1)</f>
        <v>52.3</v>
      </c>
      <c r="K13" s="48">
        <f>ROUND(+($F13*$K$21)*2,0)/2</f>
        <v>53.5</v>
      </c>
      <c r="L13" s="48">
        <f>ROUND(+($F13*$L$21)*2,0)/2</f>
        <v>55</v>
      </c>
      <c r="M13" s="48">
        <f>ROUND(+($F13*$M$21)*2,0)/2</f>
        <v>56.5</v>
      </c>
      <c r="N13" s="48">
        <f>ROUND(+($F13*$N$21)*2,0)/2</f>
        <v>57.5</v>
      </c>
      <c r="O13" s="48">
        <f>ROUND(+($F13*$O$21)*2,0)/2</f>
        <v>59</v>
      </c>
      <c r="P13" s="48">
        <f>ROUND(+($F13*$P$21)*2,0)/2</f>
        <v>60.5</v>
      </c>
      <c r="Q13" s="48">
        <f>ROUND(+($F13*$Q$21)*2,0)/2</f>
        <v>62</v>
      </c>
      <c r="U13" s="16"/>
    </row>
    <row r="14" spans="2:21" ht="102" x14ac:dyDescent="0.25">
      <c r="B14" s="9"/>
      <c r="C14" s="18" t="s">
        <v>71</v>
      </c>
      <c r="D14" s="14" t="s">
        <v>12</v>
      </c>
      <c r="E14" s="14"/>
      <c r="F14" s="15">
        <v>50</v>
      </c>
      <c r="G14" s="15">
        <v>50</v>
      </c>
      <c r="H14" s="15">
        <v>50</v>
      </c>
      <c r="I14" s="15">
        <v>50</v>
      </c>
      <c r="J14" s="15">
        <f>ROUND(+$F14*$J$21,1)</f>
        <v>52.3</v>
      </c>
      <c r="K14" s="48">
        <f>ROUND(+($F14*$K$21)*2,0)/2</f>
        <v>53.5</v>
      </c>
      <c r="L14" s="48">
        <f>ROUND(+($F14*$L$21)*2,0)/2</f>
        <v>55</v>
      </c>
      <c r="M14" s="48">
        <f>ROUND(+($F14*$M$21)*2,0)/2</f>
        <v>56.5</v>
      </c>
      <c r="N14" s="48">
        <f>ROUND(+($F14*$N$21)*2,0)/2</f>
        <v>57.5</v>
      </c>
      <c r="O14" s="48">
        <f>ROUND(+($F14*$O$21)*2,0)/2</f>
        <v>59</v>
      </c>
      <c r="P14" s="48">
        <f>ROUND(+($F14*$P$21)*2,0)/2</f>
        <v>60.5</v>
      </c>
      <c r="Q14" s="48">
        <f>ROUND(+($F14*$Q$21)*2,0)/2</f>
        <v>62</v>
      </c>
      <c r="U14" s="16"/>
    </row>
    <row r="15" spans="2:21" x14ac:dyDescent="0.25">
      <c r="B15" s="9" t="s">
        <v>32</v>
      </c>
      <c r="J15" s="15"/>
      <c r="K15" s="48"/>
      <c r="L15" s="48"/>
      <c r="M15" s="48"/>
      <c r="N15" s="48"/>
      <c r="O15" s="48"/>
      <c r="P15" s="48"/>
      <c r="Q15" s="48"/>
    </row>
    <row r="16" spans="2:21" ht="38.25" x14ac:dyDescent="0.25">
      <c r="B16" s="5"/>
      <c r="C16" s="13" t="s">
        <v>33</v>
      </c>
      <c r="D16" s="14"/>
      <c r="E16" s="14"/>
      <c r="F16" s="15">
        <v>50</v>
      </c>
      <c r="G16" s="15">
        <v>50</v>
      </c>
      <c r="H16" s="15">
        <v>50</v>
      </c>
      <c r="I16" s="15">
        <v>50</v>
      </c>
      <c r="J16" s="15">
        <f>ROUND(+$F16*$J$21,1)</f>
        <v>52.3</v>
      </c>
      <c r="K16" s="48">
        <f>ROUND(+($F16*$K$21)*2,0)/2</f>
        <v>53.5</v>
      </c>
      <c r="L16" s="48">
        <f>ROUND(+($F16*$L$21)*2,0)/2</f>
        <v>55</v>
      </c>
      <c r="M16" s="48">
        <f>ROUND(+($F16*$M$21)*2,0)/2</f>
        <v>56.5</v>
      </c>
      <c r="N16" s="48">
        <f>ROUND(+($F16*$N$21)*2,0)/2</f>
        <v>57.5</v>
      </c>
      <c r="O16" s="48">
        <f>ROUND(+($F16*$O$21)*2,0)/2</f>
        <v>59</v>
      </c>
      <c r="P16" s="48">
        <f>ROUND(+($F16*$P$21)*2,0)/2</f>
        <v>60.5</v>
      </c>
      <c r="Q16" s="48">
        <f>ROUND(+($F16*$Q$21)*2,0)/2</f>
        <v>62</v>
      </c>
    </row>
    <row r="17" spans="2:17" x14ac:dyDescent="0.25">
      <c r="B17" s="9" t="s">
        <v>5</v>
      </c>
      <c r="J17" s="15"/>
      <c r="K17" s="48"/>
      <c r="L17" s="48"/>
      <c r="M17" s="48"/>
      <c r="N17" s="48"/>
      <c r="O17" s="48"/>
      <c r="P17" s="48"/>
      <c r="Q17" s="48"/>
    </row>
    <row r="18" spans="2:17" ht="25.5" x14ac:dyDescent="0.2">
      <c r="B18" s="5"/>
      <c r="C18" s="53" t="s">
        <v>72</v>
      </c>
      <c r="D18" s="14"/>
      <c r="E18" s="14"/>
      <c r="F18" s="15">
        <v>20</v>
      </c>
      <c r="G18" s="15">
        <v>20</v>
      </c>
      <c r="H18" s="15">
        <v>20</v>
      </c>
      <c r="I18" s="15">
        <v>20</v>
      </c>
      <c r="J18" s="15">
        <f>ROUND(+$F18*$J$21,1)</f>
        <v>20.9</v>
      </c>
      <c r="K18" s="48">
        <f>ROUND(+$F18*$K$21,1)</f>
        <v>21.4</v>
      </c>
      <c r="L18" s="48">
        <f>ROUND(+$F18*$L$21,1)</f>
        <v>22</v>
      </c>
      <c r="M18" s="48">
        <f>ROUND(+$F18*$M$21,1)</f>
        <v>22.5</v>
      </c>
      <c r="N18" s="48">
        <f>ROUND(+$F18*$N$21,1)</f>
        <v>23.1</v>
      </c>
      <c r="O18" s="48">
        <f>ROUND(+$F18*$O$21,1)</f>
        <v>23.7</v>
      </c>
      <c r="P18" s="48">
        <f>ROUND(+$F18*$P$21,1)</f>
        <v>24.3</v>
      </c>
      <c r="Q18" s="48">
        <f>ROUND(+$F18*$Q$21,1)</f>
        <v>24.9</v>
      </c>
    </row>
    <row r="19" spans="2:17" x14ac:dyDescent="0.25">
      <c r="C19" s="13"/>
      <c r="D19" s="14"/>
      <c r="E19" s="14"/>
      <c r="F19" s="15"/>
      <c r="G19" s="15"/>
      <c r="H19" s="15"/>
      <c r="I19" s="15"/>
      <c r="J19" s="15"/>
      <c r="K19" s="48"/>
      <c r="L19" s="48"/>
      <c r="M19" s="48"/>
      <c r="N19" s="48"/>
      <c r="O19" s="48"/>
      <c r="P19" s="48"/>
      <c r="Q19" s="48"/>
    </row>
    <row r="21" spans="2:17" x14ac:dyDescent="0.25">
      <c r="C21" s="12" t="s">
        <v>22</v>
      </c>
      <c r="F21" s="23">
        <v>1</v>
      </c>
      <c r="G21" s="23">
        <f>+F21*(1+G22)</f>
        <v>1.0356798457087752</v>
      </c>
      <c r="H21" s="23">
        <f>+G21*(1+H22)</f>
        <v>1.0443587270973962</v>
      </c>
      <c r="I21" s="23">
        <f t="shared" ref="I21:Q21" si="0">+H21*(1+I22)</f>
        <v>1.0414657666345226</v>
      </c>
      <c r="J21" s="23">
        <f t="shared" si="0"/>
        <v>1.0462873674059787</v>
      </c>
      <c r="K21" s="23">
        <f t="shared" si="0"/>
        <v>1.0724445515911281</v>
      </c>
      <c r="L21" s="23">
        <f t="shared" si="0"/>
        <v>1.0992556653809062</v>
      </c>
      <c r="M21" s="23">
        <f t="shared" si="0"/>
        <v>1.1267370570154287</v>
      </c>
      <c r="N21" s="23">
        <f t="shared" si="0"/>
        <v>1.1549054834408143</v>
      </c>
      <c r="O21" s="23">
        <f t="shared" si="0"/>
        <v>1.1837781205268345</v>
      </c>
      <c r="P21" s="23">
        <f t="shared" si="0"/>
        <v>1.2133725735400052</v>
      </c>
      <c r="Q21" s="23">
        <f t="shared" si="0"/>
        <v>1.2437068878785051</v>
      </c>
    </row>
    <row r="22" spans="2:17" x14ac:dyDescent="0.25">
      <c r="C22" s="12" t="s">
        <v>23</v>
      </c>
      <c r="F22" s="45">
        <f>+'ABS index'!D141</f>
        <v>3.8038038038038069E-2</v>
      </c>
      <c r="G22" s="33">
        <f>+'ABS index'!D145</f>
        <v>3.5679845708775249E-2</v>
      </c>
      <c r="H22" s="33">
        <f>+'ABS index'!D149</f>
        <v>8.379888268156277E-3</v>
      </c>
      <c r="I22" s="33">
        <f>+'ABS index'!D153</f>
        <v>-2.7700831024930483E-3</v>
      </c>
      <c r="J22" s="33">
        <f>+'ABS index'!D157</f>
        <v>4.6296296296295392E-3</v>
      </c>
      <c r="K22" s="24">
        <v>2.5000000000000001E-2</v>
      </c>
      <c r="L22" s="24">
        <v>2.5000000000000001E-2</v>
      </c>
      <c r="M22" s="24">
        <v>2.5000000000000001E-2</v>
      </c>
      <c r="N22" s="24">
        <v>2.5000000000000001E-2</v>
      </c>
      <c r="O22" s="24">
        <v>2.5000000000000001E-2</v>
      </c>
      <c r="P22" s="24">
        <v>2.5000000000000001E-2</v>
      </c>
      <c r="Q22" s="24">
        <v>2.5000000000000001E-2</v>
      </c>
    </row>
    <row r="24" spans="2:17" x14ac:dyDescent="0.25"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57"/>
  <sheetViews>
    <sheetView tabSelected="1" topLeftCell="A133" workbookViewId="0">
      <selection activeCell="D157" sqref="D157"/>
    </sheetView>
  </sheetViews>
  <sheetFormatPr defaultRowHeight="15" x14ac:dyDescent="0.25"/>
  <cols>
    <col min="2" max="3" width="20" style="39" customWidth="1"/>
  </cols>
  <sheetData>
    <row r="1" spans="1:3" ht="57" x14ac:dyDescent="0.25">
      <c r="B1" s="35"/>
      <c r="C1" s="40" t="s">
        <v>64</v>
      </c>
    </row>
    <row r="2" spans="1:3" x14ac:dyDescent="0.25">
      <c r="B2" s="36" t="s">
        <v>55</v>
      </c>
      <c r="C2" s="41" t="s">
        <v>65</v>
      </c>
    </row>
    <row r="3" spans="1:3" x14ac:dyDescent="0.25">
      <c r="A3" t="s">
        <v>54</v>
      </c>
      <c r="B3" s="36" t="s">
        <v>56</v>
      </c>
      <c r="C3" s="41" t="s">
        <v>66</v>
      </c>
    </row>
    <row r="4" spans="1:3" x14ac:dyDescent="0.25">
      <c r="B4" s="36" t="s">
        <v>57</v>
      </c>
      <c r="C4" s="41" t="s">
        <v>67</v>
      </c>
    </row>
    <row r="5" spans="1:3" x14ac:dyDescent="0.25">
      <c r="B5" s="36" t="s">
        <v>58</v>
      </c>
      <c r="C5" s="41" t="s">
        <v>68</v>
      </c>
    </row>
    <row r="6" spans="1:3" x14ac:dyDescent="0.25">
      <c r="B6" s="36" t="s">
        <v>59</v>
      </c>
      <c r="C6" s="39">
        <v>3</v>
      </c>
    </row>
    <row r="7" spans="1:3" x14ac:dyDescent="0.25">
      <c r="B7" s="37" t="s">
        <v>60</v>
      </c>
      <c r="C7" s="42">
        <v>29465</v>
      </c>
    </row>
    <row r="8" spans="1:3" x14ac:dyDescent="0.25">
      <c r="B8" s="37" t="s">
        <v>61</v>
      </c>
      <c r="C8" s="42">
        <v>42795</v>
      </c>
    </row>
    <row r="9" spans="1:3" x14ac:dyDescent="0.25">
      <c r="B9" s="36" t="s">
        <v>62</v>
      </c>
      <c r="C9" s="39">
        <v>147</v>
      </c>
    </row>
    <row r="10" spans="1:3" x14ac:dyDescent="0.25">
      <c r="B10" s="36" t="s">
        <v>63</v>
      </c>
      <c r="C10" s="41" t="s">
        <v>69</v>
      </c>
    </row>
    <row r="11" spans="1:3" x14ac:dyDescent="0.25">
      <c r="B11" s="38">
        <v>29465</v>
      </c>
      <c r="C11" s="43">
        <v>28.8</v>
      </c>
    </row>
    <row r="12" spans="1:3" x14ac:dyDescent="0.25">
      <c r="B12" s="38">
        <v>29556</v>
      </c>
      <c r="C12" s="43">
        <v>29.5</v>
      </c>
    </row>
    <row r="13" spans="1:3" x14ac:dyDescent="0.25">
      <c r="B13" s="38">
        <v>29646</v>
      </c>
      <c r="C13" s="43">
        <v>30.1</v>
      </c>
    </row>
    <row r="14" spans="1:3" x14ac:dyDescent="0.25">
      <c r="B14" s="38">
        <v>29738</v>
      </c>
      <c r="C14" s="43">
        <v>30.6</v>
      </c>
    </row>
    <row r="15" spans="1:3" x14ac:dyDescent="0.25">
      <c r="B15" s="38">
        <v>29830</v>
      </c>
      <c r="C15" s="43">
        <v>31.3</v>
      </c>
    </row>
    <row r="16" spans="1:3" x14ac:dyDescent="0.25">
      <c r="B16" s="38">
        <v>29921</v>
      </c>
      <c r="C16" s="43">
        <v>33.1</v>
      </c>
    </row>
    <row r="17" spans="2:3" x14ac:dyDescent="0.25">
      <c r="B17" s="38">
        <v>30011</v>
      </c>
      <c r="C17" s="43">
        <v>33.6</v>
      </c>
    </row>
    <row r="18" spans="2:3" x14ac:dyDescent="0.25">
      <c r="B18" s="38">
        <v>30103</v>
      </c>
      <c r="C18" s="43">
        <v>34.200000000000003</v>
      </c>
    </row>
    <row r="19" spans="2:3" x14ac:dyDescent="0.25">
      <c r="B19" s="38">
        <v>30195</v>
      </c>
      <c r="C19" s="43">
        <v>35.299999999999997</v>
      </c>
    </row>
    <row r="20" spans="2:3" x14ac:dyDescent="0.25">
      <c r="B20" s="38">
        <v>30286</v>
      </c>
      <c r="C20" s="43">
        <v>36.4</v>
      </c>
    </row>
    <row r="21" spans="2:3" x14ac:dyDescent="0.25">
      <c r="B21" s="38">
        <v>30376</v>
      </c>
      <c r="C21" s="43">
        <v>37.1</v>
      </c>
    </row>
    <row r="22" spans="2:3" x14ac:dyDescent="0.25">
      <c r="B22" s="38">
        <v>30468</v>
      </c>
      <c r="C22" s="43">
        <v>37.799999999999997</v>
      </c>
    </row>
    <row r="23" spans="2:3" x14ac:dyDescent="0.25">
      <c r="B23" s="38">
        <v>30560</v>
      </c>
      <c r="C23" s="43">
        <v>38.299999999999997</v>
      </c>
    </row>
    <row r="24" spans="2:3" x14ac:dyDescent="0.25">
      <c r="B24" s="38">
        <v>30651</v>
      </c>
      <c r="C24" s="43">
        <v>38.799999999999997</v>
      </c>
    </row>
    <row r="25" spans="2:3" x14ac:dyDescent="0.25">
      <c r="B25" s="38">
        <v>30742</v>
      </c>
      <c r="C25" s="43">
        <v>39</v>
      </c>
    </row>
    <row r="26" spans="2:3" x14ac:dyDescent="0.25">
      <c r="B26" s="38">
        <v>30834</v>
      </c>
      <c r="C26" s="43">
        <v>39</v>
      </c>
    </row>
    <row r="27" spans="2:3" x14ac:dyDescent="0.25">
      <c r="B27" s="38">
        <v>30926</v>
      </c>
      <c r="C27" s="43">
        <v>39.5</v>
      </c>
    </row>
    <row r="28" spans="2:3" x14ac:dyDescent="0.25">
      <c r="B28" s="38">
        <v>31017</v>
      </c>
      <c r="C28" s="43">
        <v>39.9</v>
      </c>
    </row>
    <row r="29" spans="2:3" x14ac:dyDescent="0.25">
      <c r="B29" s="38">
        <v>31107</v>
      </c>
      <c r="C29" s="43">
        <v>40.299999999999997</v>
      </c>
    </row>
    <row r="30" spans="2:3" x14ac:dyDescent="0.25">
      <c r="B30" s="38">
        <v>31199</v>
      </c>
      <c r="C30" s="43">
        <v>41.2</v>
      </c>
    </row>
    <row r="31" spans="2:3" x14ac:dyDescent="0.25">
      <c r="B31" s="38">
        <v>31291</v>
      </c>
      <c r="C31" s="43">
        <v>42.6</v>
      </c>
    </row>
    <row r="32" spans="2:3" x14ac:dyDescent="0.25">
      <c r="B32" s="38">
        <v>31382</v>
      </c>
      <c r="C32" s="43">
        <v>43.1</v>
      </c>
    </row>
    <row r="33" spans="2:3" x14ac:dyDescent="0.25">
      <c r="B33" s="38">
        <v>31472</v>
      </c>
      <c r="C33" s="43">
        <v>43.9</v>
      </c>
    </row>
    <row r="34" spans="2:3" x14ac:dyDescent="0.25">
      <c r="B34" s="38">
        <v>31564</v>
      </c>
      <c r="C34" s="43">
        <v>44.4</v>
      </c>
    </row>
    <row r="35" spans="2:3" x14ac:dyDescent="0.25">
      <c r="B35" s="38">
        <v>31656</v>
      </c>
      <c r="C35" s="43">
        <v>45.6</v>
      </c>
    </row>
    <row r="36" spans="2:3" x14ac:dyDescent="0.25">
      <c r="B36" s="38">
        <v>31747</v>
      </c>
      <c r="C36" s="43">
        <v>47.2</v>
      </c>
    </row>
    <row r="37" spans="2:3" x14ac:dyDescent="0.25">
      <c r="B37" s="38">
        <v>31837</v>
      </c>
      <c r="C37" s="43">
        <v>48</v>
      </c>
    </row>
    <row r="38" spans="2:3" x14ac:dyDescent="0.25">
      <c r="B38" s="38">
        <v>31929</v>
      </c>
      <c r="C38" s="43">
        <v>48.8</v>
      </c>
    </row>
    <row r="39" spans="2:3" x14ac:dyDescent="0.25">
      <c r="B39" s="38">
        <v>32021</v>
      </c>
      <c r="C39" s="43">
        <v>49.6</v>
      </c>
    </row>
    <row r="40" spans="2:3" x14ac:dyDescent="0.25">
      <c r="B40" s="38">
        <v>32112</v>
      </c>
      <c r="C40" s="43">
        <v>50.4</v>
      </c>
    </row>
    <row r="41" spans="2:3" x14ac:dyDescent="0.25">
      <c r="B41" s="38">
        <v>32203</v>
      </c>
      <c r="C41" s="43">
        <v>51.1</v>
      </c>
    </row>
    <row r="42" spans="2:3" x14ac:dyDescent="0.25">
      <c r="B42" s="38">
        <v>32295</v>
      </c>
      <c r="C42" s="43">
        <v>51.9</v>
      </c>
    </row>
    <row r="43" spans="2:3" x14ac:dyDescent="0.25">
      <c r="B43" s="38">
        <v>32387</v>
      </c>
      <c r="C43" s="43">
        <v>52.2</v>
      </c>
    </row>
    <row r="44" spans="2:3" x14ac:dyDescent="0.25">
      <c r="B44" s="38">
        <v>32478</v>
      </c>
      <c r="C44" s="43">
        <v>52.8</v>
      </c>
    </row>
    <row r="45" spans="2:3" x14ac:dyDescent="0.25">
      <c r="B45" s="38">
        <v>32568</v>
      </c>
      <c r="C45" s="43">
        <v>53.5</v>
      </c>
    </row>
    <row r="46" spans="2:3" x14ac:dyDescent="0.25">
      <c r="B46" s="38">
        <v>32660</v>
      </c>
      <c r="C46" s="43">
        <v>54.4</v>
      </c>
    </row>
    <row r="47" spans="2:3" x14ac:dyDescent="0.25">
      <c r="B47" s="38">
        <v>32752</v>
      </c>
      <c r="C47" s="43">
        <v>55.2</v>
      </c>
    </row>
    <row r="48" spans="2:3" x14ac:dyDescent="0.25">
      <c r="B48" s="38">
        <v>32843</v>
      </c>
      <c r="C48" s="43">
        <v>56.2</v>
      </c>
    </row>
    <row r="49" spans="2:3" x14ac:dyDescent="0.25">
      <c r="B49" s="38">
        <v>32933</v>
      </c>
      <c r="C49" s="43">
        <v>56.9</v>
      </c>
    </row>
    <row r="50" spans="2:3" x14ac:dyDescent="0.25">
      <c r="B50" s="38">
        <v>33025</v>
      </c>
      <c r="C50" s="43">
        <v>57.9</v>
      </c>
    </row>
    <row r="51" spans="2:3" x14ac:dyDescent="0.25">
      <c r="B51" s="38">
        <v>33117</v>
      </c>
      <c r="C51" s="43">
        <v>58.5</v>
      </c>
    </row>
    <row r="52" spans="2:3" x14ac:dyDescent="0.25">
      <c r="B52" s="38">
        <v>33208</v>
      </c>
      <c r="C52" s="43">
        <v>60.2</v>
      </c>
    </row>
    <row r="53" spans="2:3" x14ac:dyDescent="0.25">
      <c r="B53" s="38">
        <v>33298</v>
      </c>
      <c r="C53" s="43">
        <v>60</v>
      </c>
    </row>
    <row r="54" spans="2:3" x14ac:dyDescent="0.25">
      <c r="B54" s="38">
        <v>33390</v>
      </c>
      <c r="C54" s="43">
        <v>60.3</v>
      </c>
    </row>
    <row r="55" spans="2:3" x14ac:dyDescent="0.25">
      <c r="B55" s="38">
        <v>33482</v>
      </c>
      <c r="C55" s="43">
        <v>60.4</v>
      </c>
    </row>
    <row r="56" spans="2:3" x14ac:dyDescent="0.25">
      <c r="B56" s="38">
        <v>33573</v>
      </c>
      <c r="C56" s="43">
        <v>61.2</v>
      </c>
    </row>
    <row r="57" spans="2:3" x14ac:dyDescent="0.25">
      <c r="B57" s="38">
        <v>33664</v>
      </c>
      <c r="C57" s="43">
        <v>61.2</v>
      </c>
    </row>
    <row r="58" spans="2:3" x14ac:dyDescent="0.25">
      <c r="B58" s="38">
        <v>33756</v>
      </c>
      <c r="C58" s="43">
        <v>61.3</v>
      </c>
    </row>
    <row r="59" spans="2:3" x14ac:dyDescent="0.25">
      <c r="B59" s="38">
        <v>33848</v>
      </c>
      <c r="C59" s="43">
        <v>61.6</v>
      </c>
    </row>
    <row r="60" spans="2:3" x14ac:dyDescent="0.25">
      <c r="B60" s="38">
        <v>33939</v>
      </c>
      <c r="C60" s="43">
        <v>61.7</v>
      </c>
    </row>
    <row r="61" spans="2:3" x14ac:dyDescent="0.25">
      <c r="B61" s="38">
        <v>34029</v>
      </c>
      <c r="C61" s="43">
        <v>62.1</v>
      </c>
    </row>
    <row r="62" spans="2:3" x14ac:dyDescent="0.25">
      <c r="B62" s="38">
        <v>34121</v>
      </c>
      <c r="C62" s="43">
        <v>62.2</v>
      </c>
    </row>
    <row r="63" spans="2:3" x14ac:dyDescent="0.25">
      <c r="B63" s="38">
        <v>34213</v>
      </c>
      <c r="C63" s="43">
        <v>62.5</v>
      </c>
    </row>
    <row r="64" spans="2:3" x14ac:dyDescent="0.25">
      <c r="B64" s="38">
        <v>34304</v>
      </c>
      <c r="C64" s="43">
        <v>63.2</v>
      </c>
    </row>
    <row r="65" spans="2:3" x14ac:dyDescent="0.25">
      <c r="B65" s="38">
        <v>34394</v>
      </c>
      <c r="C65" s="43">
        <v>63</v>
      </c>
    </row>
    <row r="66" spans="2:3" x14ac:dyDescent="0.25">
      <c r="B66" s="38">
        <v>34486</v>
      </c>
      <c r="C66" s="43">
        <v>63.5</v>
      </c>
    </row>
    <row r="67" spans="2:3" x14ac:dyDescent="0.25">
      <c r="B67" s="38">
        <v>34578</v>
      </c>
      <c r="C67" s="43">
        <v>63.9</v>
      </c>
    </row>
    <row r="68" spans="2:3" x14ac:dyDescent="0.25">
      <c r="B68" s="38">
        <v>34669</v>
      </c>
      <c r="C68" s="43">
        <v>64.3</v>
      </c>
    </row>
    <row r="69" spans="2:3" x14ac:dyDescent="0.25">
      <c r="B69" s="38">
        <v>34759</v>
      </c>
      <c r="C69" s="43">
        <v>65.2</v>
      </c>
    </row>
    <row r="70" spans="2:3" x14ac:dyDescent="0.25">
      <c r="B70" s="38">
        <v>34851</v>
      </c>
      <c r="C70" s="43">
        <v>66</v>
      </c>
    </row>
    <row r="71" spans="2:3" x14ac:dyDescent="0.25">
      <c r="B71" s="38">
        <v>34943</v>
      </c>
      <c r="C71" s="43">
        <v>66.7</v>
      </c>
    </row>
    <row r="72" spans="2:3" x14ac:dyDescent="0.25">
      <c r="B72" s="38">
        <v>35034</v>
      </c>
      <c r="C72" s="43">
        <v>67.400000000000006</v>
      </c>
    </row>
    <row r="73" spans="2:3" x14ac:dyDescent="0.25">
      <c r="B73" s="38">
        <v>35125</v>
      </c>
      <c r="C73" s="43">
        <v>67.7</v>
      </c>
    </row>
    <row r="74" spans="2:3" x14ac:dyDescent="0.25">
      <c r="B74" s="38">
        <v>35217</v>
      </c>
      <c r="C74" s="43">
        <v>68.3</v>
      </c>
    </row>
    <row r="75" spans="2:3" x14ac:dyDescent="0.25">
      <c r="B75" s="38">
        <v>35309</v>
      </c>
      <c r="C75" s="43">
        <v>68.8</v>
      </c>
    </row>
    <row r="76" spans="2:3" x14ac:dyDescent="0.25">
      <c r="B76" s="38">
        <v>35400</v>
      </c>
      <c r="C76" s="43">
        <v>68.8</v>
      </c>
    </row>
    <row r="77" spans="2:3" x14ac:dyDescent="0.25">
      <c r="B77" s="38">
        <v>35490</v>
      </c>
      <c r="C77" s="43">
        <v>68.8</v>
      </c>
    </row>
    <row r="78" spans="2:3" x14ac:dyDescent="0.25">
      <c r="B78" s="38">
        <v>35582</v>
      </c>
      <c r="C78" s="43">
        <v>68.7</v>
      </c>
    </row>
    <row r="79" spans="2:3" x14ac:dyDescent="0.25">
      <c r="B79" s="38">
        <v>35674</v>
      </c>
      <c r="C79" s="43">
        <v>68.400000000000006</v>
      </c>
    </row>
    <row r="80" spans="2:3" x14ac:dyDescent="0.25">
      <c r="B80" s="38">
        <v>35765</v>
      </c>
      <c r="C80" s="43">
        <v>68.3</v>
      </c>
    </row>
    <row r="81" spans="2:3" x14ac:dyDescent="0.25">
      <c r="B81" s="38">
        <v>35855</v>
      </c>
      <c r="C81" s="43">
        <v>68.7</v>
      </c>
    </row>
    <row r="82" spans="2:3" x14ac:dyDescent="0.25">
      <c r="B82" s="38">
        <v>35947</v>
      </c>
      <c r="C82" s="43">
        <v>68.900000000000006</v>
      </c>
    </row>
    <row r="83" spans="2:3" x14ac:dyDescent="0.25">
      <c r="B83" s="38">
        <v>36039</v>
      </c>
      <c r="C83" s="43">
        <v>69.099999999999994</v>
      </c>
    </row>
    <row r="84" spans="2:3" x14ac:dyDescent="0.25">
      <c r="B84" s="38">
        <v>36130</v>
      </c>
      <c r="C84" s="43">
        <v>69.3</v>
      </c>
    </row>
    <row r="85" spans="2:3" x14ac:dyDescent="0.25">
      <c r="B85" s="38">
        <v>36220</v>
      </c>
      <c r="C85" s="43">
        <v>69</v>
      </c>
    </row>
    <row r="86" spans="2:3" x14ac:dyDescent="0.25">
      <c r="B86" s="38">
        <v>36312</v>
      </c>
      <c r="C86" s="43">
        <v>69.400000000000006</v>
      </c>
    </row>
    <row r="87" spans="2:3" x14ac:dyDescent="0.25">
      <c r="B87" s="38">
        <v>36404</v>
      </c>
      <c r="C87" s="43">
        <v>69.5</v>
      </c>
    </row>
    <row r="88" spans="2:3" x14ac:dyDescent="0.25">
      <c r="B88" s="38">
        <v>36495</v>
      </c>
      <c r="C88" s="43">
        <v>69.900000000000006</v>
      </c>
    </row>
    <row r="89" spans="2:3" x14ac:dyDescent="0.25">
      <c r="B89" s="38">
        <v>36586</v>
      </c>
      <c r="C89" s="43">
        <v>70.3</v>
      </c>
    </row>
    <row r="90" spans="2:3" x14ac:dyDescent="0.25">
      <c r="B90" s="38">
        <v>36678</v>
      </c>
      <c r="C90" s="43">
        <v>71.099999999999994</v>
      </c>
    </row>
    <row r="91" spans="2:3" x14ac:dyDescent="0.25">
      <c r="B91" s="38">
        <v>36770</v>
      </c>
      <c r="C91" s="43">
        <v>73.5</v>
      </c>
    </row>
    <row r="92" spans="2:3" x14ac:dyDescent="0.25">
      <c r="B92" s="38">
        <v>36861</v>
      </c>
      <c r="C92" s="43">
        <v>73.900000000000006</v>
      </c>
    </row>
    <row r="93" spans="2:3" x14ac:dyDescent="0.25">
      <c r="B93" s="38">
        <v>36951</v>
      </c>
      <c r="C93" s="43">
        <v>73.900000000000006</v>
      </c>
    </row>
    <row r="94" spans="2:3" x14ac:dyDescent="0.25">
      <c r="B94" s="38">
        <v>37043</v>
      </c>
      <c r="C94" s="43">
        <v>74.7</v>
      </c>
    </row>
    <row r="95" spans="2:3" x14ac:dyDescent="0.25">
      <c r="B95" s="38">
        <v>37135</v>
      </c>
      <c r="C95" s="43">
        <v>74.900000000000006</v>
      </c>
    </row>
    <row r="96" spans="2:3" x14ac:dyDescent="0.25">
      <c r="B96" s="38">
        <v>37226</v>
      </c>
      <c r="C96" s="43">
        <v>75.5</v>
      </c>
    </row>
    <row r="97" spans="2:4" x14ac:dyDescent="0.25">
      <c r="B97" s="38">
        <v>37316</v>
      </c>
      <c r="C97" s="43">
        <v>75.7</v>
      </c>
    </row>
    <row r="98" spans="2:4" x14ac:dyDescent="0.25">
      <c r="B98" s="38">
        <v>37408</v>
      </c>
      <c r="C98" s="43">
        <v>76.3</v>
      </c>
    </row>
    <row r="99" spans="2:4" x14ac:dyDescent="0.25">
      <c r="B99" s="38">
        <v>37500</v>
      </c>
      <c r="C99" s="43">
        <v>76.599999999999994</v>
      </c>
    </row>
    <row r="100" spans="2:4" x14ac:dyDescent="0.25">
      <c r="B100" s="38">
        <v>37591</v>
      </c>
      <c r="C100" s="43">
        <v>77</v>
      </c>
      <c r="D100" s="44"/>
    </row>
    <row r="101" spans="2:4" x14ac:dyDescent="0.25">
      <c r="B101" s="38">
        <v>37681</v>
      </c>
      <c r="C101" s="43">
        <v>77.7</v>
      </c>
      <c r="D101" s="44">
        <f t="shared" ref="D101" si="0">+C101/C97-1</f>
        <v>2.6420079260237816E-2</v>
      </c>
    </row>
    <row r="102" spans="2:4" x14ac:dyDescent="0.25">
      <c r="B102" s="38">
        <v>37773</v>
      </c>
      <c r="C102" s="43">
        <v>78</v>
      </c>
      <c r="D102" s="44"/>
    </row>
    <row r="103" spans="2:4" x14ac:dyDescent="0.25">
      <c r="B103" s="38">
        <v>37865</v>
      </c>
      <c r="C103" s="43">
        <v>77.900000000000006</v>
      </c>
      <c r="D103" s="44"/>
    </row>
    <row r="104" spans="2:4" x14ac:dyDescent="0.25">
      <c r="B104" s="38">
        <v>37956</v>
      </c>
      <c r="C104" s="43">
        <v>78.3</v>
      </c>
      <c r="D104" s="44"/>
    </row>
    <row r="105" spans="2:4" x14ac:dyDescent="0.25">
      <c r="B105" s="38">
        <v>38047</v>
      </c>
      <c r="C105" s="43">
        <v>78.599999999999994</v>
      </c>
      <c r="D105" s="44">
        <f t="shared" ref="D105" si="1">+C105/C101-1</f>
        <v>1.158301158301156E-2</v>
      </c>
    </row>
    <row r="106" spans="2:4" x14ac:dyDescent="0.25">
      <c r="B106" s="38">
        <v>38139</v>
      </c>
      <c r="C106" s="43">
        <v>78.900000000000006</v>
      </c>
      <c r="D106" s="44"/>
    </row>
    <row r="107" spans="2:4" x14ac:dyDescent="0.25">
      <c r="B107" s="38">
        <v>38231</v>
      </c>
      <c r="C107" s="43">
        <v>79.599999999999994</v>
      </c>
      <c r="D107" s="44"/>
    </row>
    <row r="108" spans="2:4" x14ac:dyDescent="0.25">
      <c r="B108" s="38">
        <v>38322</v>
      </c>
      <c r="C108" s="43">
        <v>79.8</v>
      </c>
      <c r="D108" s="44"/>
    </row>
    <row r="109" spans="2:4" x14ac:dyDescent="0.25">
      <c r="B109" s="38">
        <v>38412</v>
      </c>
      <c r="C109" s="43">
        <v>80.2</v>
      </c>
      <c r="D109" s="44">
        <f t="shared" ref="D109" si="2">+C109/C105-1</f>
        <v>2.0356234096692294E-2</v>
      </c>
    </row>
    <row r="110" spans="2:4" x14ac:dyDescent="0.25">
      <c r="B110" s="38">
        <v>38504</v>
      </c>
      <c r="C110" s="43">
        <v>80.900000000000006</v>
      </c>
      <c r="D110" s="44"/>
    </row>
    <row r="111" spans="2:4" x14ac:dyDescent="0.25">
      <c r="B111" s="38">
        <v>38596</v>
      </c>
      <c r="C111" s="43">
        <v>81.8</v>
      </c>
      <c r="D111" s="44"/>
    </row>
    <row r="112" spans="2:4" x14ac:dyDescent="0.25">
      <c r="B112" s="38">
        <v>38687</v>
      </c>
      <c r="C112" s="43">
        <v>82.2</v>
      </c>
      <c r="D112" s="44"/>
    </row>
    <row r="113" spans="2:4" x14ac:dyDescent="0.25">
      <c r="B113" s="38">
        <v>38777</v>
      </c>
      <c r="C113" s="43">
        <v>82.9</v>
      </c>
      <c r="D113" s="44">
        <f t="shared" ref="D113" si="3">+C113/C109-1</f>
        <v>3.366583541147139E-2</v>
      </c>
    </row>
    <row r="114" spans="2:4" x14ac:dyDescent="0.25">
      <c r="B114" s="38">
        <v>38869</v>
      </c>
      <c r="C114" s="43">
        <v>84.4</v>
      </c>
      <c r="D114" s="44"/>
    </row>
    <row r="115" spans="2:4" x14ac:dyDescent="0.25">
      <c r="B115" s="38">
        <v>38961</v>
      </c>
      <c r="C115" s="43">
        <v>85.8</v>
      </c>
      <c r="D115" s="44"/>
    </row>
    <row r="116" spans="2:4" x14ac:dyDescent="0.25">
      <c r="B116" s="38">
        <v>39052</v>
      </c>
      <c r="C116" s="43">
        <v>86.3</v>
      </c>
      <c r="D116" s="44"/>
    </row>
    <row r="117" spans="2:4" x14ac:dyDescent="0.25">
      <c r="B117" s="38">
        <v>39142</v>
      </c>
      <c r="C117" s="43">
        <v>86.3</v>
      </c>
      <c r="D117" s="44">
        <f t="shared" ref="D117" si="4">+C117/C113-1</f>
        <v>4.1013268998793651E-2</v>
      </c>
    </row>
    <row r="118" spans="2:4" x14ac:dyDescent="0.25">
      <c r="B118" s="38">
        <v>39234</v>
      </c>
      <c r="C118" s="43">
        <v>87.5</v>
      </c>
      <c r="D118" s="44"/>
    </row>
    <row r="119" spans="2:4" x14ac:dyDescent="0.25">
      <c r="B119" s="38">
        <v>39326</v>
      </c>
      <c r="C119" s="43">
        <v>88.5</v>
      </c>
      <c r="D119" s="44"/>
    </row>
    <row r="120" spans="2:4" x14ac:dyDescent="0.25">
      <c r="B120" s="38">
        <v>39417</v>
      </c>
      <c r="C120" s="43">
        <v>88.8</v>
      </c>
      <c r="D120" s="44"/>
    </row>
    <row r="121" spans="2:4" x14ac:dyDescent="0.25">
      <c r="B121" s="38">
        <v>39508</v>
      </c>
      <c r="C121" s="43">
        <v>89.6</v>
      </c>
      <c r="D121" s="44">
        <f t="shared" ref="D121" si="5">+C121/C117-1</f>
        <v>3.8238702201622177E-2</v>
      </c>
    </row>
    <row r="122" spans="2:4" x14ac:dyDescent="0.25">
      <c r="B122" s="38">
        <v>39600</v>
      </c>
      <c r="C122" s="43">
        <v>90.9</v>
      </c>
      <c r="D122" s="44"/>
    </row>
    <row r="123" spans="2:4" x14ac:dyDescent="0.25">
      <c r="B123" s="38">
        <v>39692</v>
      </c>
      <c r="C123" s="43">
        <v>92.5</v>
      </c>
      <c r="D123" s="44"/>
    </row>
    <row r="124" spans="2:4" x14ac:dyDescent="0.25">
      <c r="B124" s="38">
        <v>39783</v>
      </c>
      <c r="C124" s="43">
        <v>92.1</v>
      </c>
      <c r="D124" s="44"/>
    </row>
    <row r="125" spans="2:4" x14ac:dyDescent="0.25">
      <c r="B125" s="38">
        <v>39873</v>
      </c>
      <c r="C125" s="43">
        <v>92.2</v>
      </c>
      <c r="D125" s="44">
        <f t="shared" ref="D125" si="6">+C125/C121-1</f>
        <v>2.9017857142857206E-2</v>
      </c>
    </row>
    <row r="126" spans="2:4" x14ac:dyDescent="0.25">
      <c r="B126" s="38">
        <v>39965</v>
      </c>
      <c r="C126" s="43">
        <v>93.2</v>
      </c>
      <c r="D126" s="44"/>
    </row>
    <row r="127" spans="2:4" x14ac:dyDescent="0.25">
      <c r="B127" s="38">
        <v>40057</v>
      </c>
      <c r="C127" s="43">
        <v>95</v>
      </c>
      <c r="D127" s="44"/>
    </row>
    <row r="128" spans="2:4" x14ac:dyDescent="0.25">
      <c r="B128" s="38">
        <v>40148</v>
      </c>
      <c r="C128" s="43">
        <v>94.9</v>
      </c>
      <c r="D128" s="44"/>
    </row>
    <row r="129" spans="2:4" x14ac:dyDescent="0.25">
      <c r="B129" s="38">
        <v>40238</v>
      </c>
      <c r="C129" s="43">
        <v>95.4</v>
      </c>
      <c r="D129" s="44">
        <f t="shared" ref="D129" si="7">+C129/C125-1</f>
        <v>3.4707158351410028E-2</v>
      </c>
    </row>
    <row r="130" spans="2:4" x14ac:dyDescent="0.25">
      <c r="B130" s="38">
        <v>40330</v>
      </c>
      <c r="C130" s="43">
        <v>96.2</v>
      </c>
      <c r="D130" s="44"/>
    </row>
    <row r="131" spans="2:4" x14ac:dyDescent="0.25">
      <c r="B131" s="38">
        <v>40422</v>
      </c>
      <c r="C131" s="43">
        <v>97.2</v>
      </c>
      <c r="D131" s="44"/>
    </row>
    <row r="132" spans="2:4" x14ac:dyDescent="0.25">
      <c r="B132" s="38">
        <v>40513</v>
      </c>
      <c r="C132" s="43">
        <v>97.1</v>
      </c>
      <c r="D132" s="44"/>
    </row>
    <row r="133" spans="2:4" x14ac:dyDescent="0.25">
      <c r="B133" s="38">
        <v>40603</v>
      </c>
      <c r="C133" s="43">
        <v>98.2</v>
      </c>
      <c r="D133" s="44">
        <f t="shared" ref="D133" si="8">+C133/C129-1</f>
        <v>2.9350104821803003E-2</v>
      </c>
    </row>
    <row r="134" spans="2:4" x14ac:dyDescent="0.25">
      <c r="B134" s="38">
        <v>40695</v>
      </c>
      <c r="C134" s="43">
        <v>99.2</v>
      </c>
      <c r="D134" s="44"/>
    </row>
    <row r="135" spans="2:4" x14ac:dyDescent="0.25">
      <c r="B135" s="38">
        <v>40787</v>
      </c>
      <c r="C135" s="43">
        <v>99.9</v>
      </c>
      <c r="D135" s="44"/>
    </row>
    <row r="136" spans="2:4" x14ac:dyDescent="0.25">
      <c r="B136" s="38">
        <v>40878</v>
      </c>
      <c r="C136" s="43">
        <v>99.5</v>
      </c>
      <c r="D136" s="44"/>
    </row>
    <row r="137" spans="2:4" x14ac:dyDescent="0.25">
      <c r="B137" s="38">
        <v>40969</v>
      </c>
      <c r="C137" s="43">
        <v>99.9</v>
      </c>
      <c r="D137" s="44">
        <f t="shared" ref="D137" si="9">+C137/C133-1</f>
        <v>1.731160896130346E-2</v>
      </c>
    </row>
    <row r="138" spans="2:4" x14ac:dyDescent="0.25">
      <c r="B138" s="38">
        <v>41061</v>
      </c>
      <c r="C138" s="43">
        <v>100.7</v>
      </c>
      <c r="D138" s="44"/>
    </row>
    <row r="139" spans="2:4" x14ac:dyDescent="0.25">
      <c r="B139" s="38">
        <v>41153</v>
      </c>
      <c r="C139" s="43">
        <v>102</v>
      </c>
      <c r="D139" s="44"/>
    </row>
    <row r="140" spans="2:4" x14ac:dyDescent="0.25">
      <c r="B140" s="38">
        <v>41244</v>
      </c>
      <c r="C140" s="43">
        <v>102</v>
      </c>
      <c r="D140" s="44"/>
    </row>
    <row r="141" spans="2:4" x14ac:dyDescent="0.25">
      <c r="B141" s="38">
        <v>41334</v>
      </c>
      <c r="C141" s="43">
        <v>103.7</v>
      </c>
      <c r="D141" s="44">
        <f t="shared" ref="D141" si="10">+C141/C137-1</f>
        <v>3.8038038038038069E-2</v>
      </c>
    </row>
    <row r="142" spans="2:4" x14ac:dyDescent="0.25">
      <c r="B142" s="38">
        <v>41426</v>
      </c>
      <c r="C142" s="43">
        <v>104.6</v>
      </c>
      <c r="D142" s="44"/>
    </row>
    <row r="143" spans="2:4" x14ac:dyDescent="0.25">
      <c r="B143" s="38">
        <v>41518</v>
      </c>
      <c r="C143" s="43">
        <v>105.5</v>
      </c>
      <c r="D143" s="44"/>
    </row>
    <row r="144" spans="2:4" x14ac:dyDescent="0.25">
      <c r="B144" s="38">
        <v>41609</v>
      </c>
      <c r="C144" s="43">
        <v>106.5</v>
      </c>
      <c r="D144" s="44"/>
    </row>
    <row r="145" spans="2:4" x14ac:dyDescent="0.25">
      <c r="B145" s="38">
        <v>41699</v>
      </c>
      <c r="C145" s="43">
        <v>107.4</v>
      </c>
      <c r="D145" s="44">
        <f t="shared" ref="D145" si="11">+C145/C141-1</f>
        <v>3.5679845708775249E-2</v>
      </c>
    </row>
    <row r="146" spans="2:4" x14ac:dyDescent="0.25">
      <c r="B146" s="38">
        <v>41791</v>
      </c>
      <c r="C146" s="43">
        <v>108.1</v>
      </c>
      <c r="D146" s="44"/>
    </row>
    <row r="147" spans="2:4" x14ac:dyDescent="0.25">
      <c r="B147" s="38">
        <v>41883</v>
      </c>
      <c r="C147" s="43">
        <v>108.3</v>
      </c>
      <c r="D147" s="44"/>
    </row>
    <row r="148" spans="2:4" x14ac:dyDescent="0.25">
      <c r="B148" s="38">
        <v>41974</v>
      </c>
      <c r="C148" s="43">
        <v>108.5</v>
      </c>
      <c r="D148" s="44"/>
    </row>
    <row r="149" spans="2:4" x14ac:dyDescent="0.25">
      <c r="B149" s="38">
        <v>42064</v>
      </c>
      <c r="C149" s="43">
        <v>108.3</v>
      </c>
      <c r="D149" s="44">
        <f t="shared" ref="D149" si="12">+C149/C145-1</f>
        <v>8.379888268156277E-3</v>
      </c>
    </row>
    <row r="150" spans="2:4" x14ac:dyDescent="0.25">
      <c r="B150" s="38">
        <v>42156</v>
      </c>
      <c r="C150" s="43">
        <v>108.3</v>
      </c>
      <c r="D150" s="44"/>
    </row>
    <row r="151" spans="2:4" x14ac:dyDescent="0.25">
      <c r="B151" s="38">
        <v>42248</v>
      </c>
      <c r="C151" s="43">
        <v>108.7</v>
      </c>
      <c r="D151" s="44"/>
    </row>
    <row r="152" spans="2:4" x14ac:dyDescent="0.25">
      <c r="B152" s="38">
        <v>42339</v>
      </c>
      <c r="C152" s="43">
        <v>109</v>
      </c>
      <c r="D152" s="44"/>
    </row>
    <row r="153" spans="2:4" x14ac:dyDescent="0.25">
      <c r="B153" s="38">
        <v>42430</v>
      </c>
      <c r="C153" s="43">
        <v>108</v>
      </c>
      <c r="D153" s="44">
        <f t="shared" ref="D153" si="13">+C153/C149-1</f>
        <v>-2.7700831024930483E-3</v>
      </c>
    </row>
    <row r="154" spans="2:4" x14ac:dyDescent="0.25">
      <c r="B154" s="38">
        <v>42522</v>
      </c>
      <c r="C154" s="43">
        <v>108.3</v>
      </c>
      <c r="D154" s="44"/>
    </row>
    <row r="155" spans="2:4" x14ac:dyDescent="0.25">
      <c r="B155" s="38">
        <v>42614</v>
      </c>
      <c r="C155" s="43">
        <v>108.7</v>
      </c>
      <c r="D155" s="44"/>
    </row>
    <row r="156" spans="2:4" x14ac:dyDescent="0.25">
      <c r="B156" s="38">
        <v>42705</v>
      </c>
      <c r="C156" s="43">
        <v>108.6</v>
      </c>
      <c r="D156" s="44"/>
    </row>
    <row r="157" spans="2:4" x14ac:dyDescent="0.25">
      <c r="B157" s="38">
        <v>42795</v>
      </c>
      <c r="C157" s="43">
        <v>108.5</v>
      </c>
      <c r="D157" s="44">
        <f>+C157/C153-1</f>
        <v>4.6296296296295392E-3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7AC795A47C6349B5032D5D43EA6D42" ma:contentTypeVersion="17" ma:contentTypeDescription="Create a new document." ma:contentTypeScope="" ma:versionID="dd1395085e67237d7e93f26c5d5e9308">
  <xsd:schema xmlns:xsd="http://www.w3.org/2001/XMLSchema" xmlns:xs="http://www.w3.org/2001/XMLSchema" xmlns:p="http://schemas.microsoft.com/office/2006/metadata/properties" xmlns:ns2="4d0431e8-3aad-4d02-84b7-fecd7c8a0e22" targetNamespace="http://schemas.microsoft.com/office/2006/metadata/properties" ma:root="true" ma:fieldsID="63f7f3a52da002ec58d95848bddab606" ns2:_="">
    <xsd:import namespace="4d0431e8-3aad-4d02-84b7-fecd7c8a0e22"/>
    <xsd:element name="properties">
      <xsd:complexType>
        <xsd:sequence>
          <xsd:element name="documentManagement">
            <xsd:complexType>
              <xsd:all>
                <xsd:element ref="ns2:Main_x0020_Category" minOccurs="0"/>
                <xsd:element ref="ns2:Sub_x0020_Category" minOccurs="0"/>
                <xsd:element ref="ns2:Sub_x0020_Sub_x0020_Category" minOccurs="0"/>
                <xsd:element ref="ns2:Date_x0020_Approved" minOccurs="0"/>
                <xsd:element ref="ns2:Notify_x0020_On_x0020_Check_x0020_In" minOccurs="0"/>
                <xsd:element ref="ns2: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431e8-3aad-4d02-84b7-fecd7c8a0e22" elementFormDefault="qualified">
    <xsd:import namespace="http://schemas.microsoft.com/office/2006/documentManagement/types"/>
    <xsd:import namespace="http://schemas.microsoft.com/office/infopath/2007/PartnerControls"/>
    <xsd:element name="Main_x0020_Category" ma:index="2" nillable="true" ma:displayName="Main Category" ma:list="{4d574b80-04c5-491a-9072-56487fc2c14b}" ma:internalName="Main_x0020_Category" ma:readOnly="false" ma:showField="Title">
      <xsd:simpleType>
        <xsd:restriction base="dms:Lookup"/>
      </xsd:simpleType>
    </xsd:element>
    <xsd:element name="Sub_x0020_Category" ma:index="3" nillable="true" ma:displayName="Sub Category" ma:list="{704266a8-2171-445e-a959-fc9ea1634387}" ma:internalName="Sub_x0020_Category" ma:readOnly="false" ma:showField="Title">
      <xsd:simpleType>
        <xsd:restriction base="dms:Lookup"/>
      </xsd:simpleType>
    </xsd:element>
    <xsd:element name="Sub_x0020_Sub_x0020_Category" ma:index="4" nillable="true" ma:displayName="Sub Sub Category" ma:list="{f2146ac0-839b-4e17-bf7a-eb32973bbf08}" ma:internalName="Sub_x0020_Sub_x0020_Category" ma:showField="Title">
      <xsd:simpleType>
        <xsd:restriction base="dms:Lookup"/>
      </xsd:simpleType>
    </xsd:element>
    <xsd:element name="Date_x0020_Approved" ma:index="5" nillable="true" ma:displayName="Date of Publication" ma:default="[today]" ma:format="DateOnly" ma:internalName="Date_x0020_Approved">
      <xsd:simpleType>
        <xsd:restriction base="dms:DateTime"/>
      </xsd:simpleType>
    </xsd:element>
    <xsd:element name="Notify_x0020_On_x0020_Check_x0020_In" ma:index="6" nillable="true" ma:displayName="Notify On Check In" ma:default="1" ma:internalName="Notify_x0020_On_x0020_Check_x0020_In">
      <xsd:simpleType>
        <xsd:restriction base="dms:Boolean"/>
      </xsd:simpleType>
    </xsd:element>
    <xsd:element name="Details" ma:index="7" nillable="true" ma:displayName="Details" ma:internalName="Detail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ils xmlns="4d0431e8-3aad-4d02-84b7-fecd7c8a0e22">GSL Payments (CPI) July 2017</Details>
    <Main_x0020_Category xmlns="4d0431e8-3aad-4d02-84b7-fecd7c8a0e22" xsi:nil="true"/>
    <Sub_x0020_Sub_x0020_Category xmlns="4d0431e8-3aad-4d02-84b7-fecd7c8a0e22" xsi:nil="true"/>
    <Date_x0020_Approved xmlns="4d0431e8-3aad-4d02-84b7-fecd7c8a0e22">2017-07-25T14:30:00+00:00</Date_x0020_Approved>
    <Notify_x0020_On_x0020_Check_x0020_In xmlns="4d0431e8-3aad-4d02-84b7-fecd7c8a0e22">true</Notify_x0020_On_x0020_Check_x0020_In>
    <Sub_x0020_Category xmlns="4d0431e8-3aad-4d02-84b7-fecd7c8a0e22" xsi:nil="true"/>
  </documentManagement>
</p:properties>
</file>

<file path=customXml/itemProps1.xml><?xml version="1.0" encoding="utf-8"?>
<ds:datastoreItem xmlns:ds="http://schemas.openxmlformats.org/officeDocument/2006/customXml" ds:itemID="{96FE7CCB-F214-4EF9-AFB7-62FD3A2E272B}"/>
</file>

<file path=customXml/itemProps2.xml><?xml version="1.0" encoding="utf-8"?>
<ds:datastoreItem xmlns:ds="http://schemas.openxmlformats.org/officeDocument/2006/customXml" ds:itemID="{960D2A72-DB9C-46C3-9202-043374159907}"/>
</file>

<file path=customXml/itemProps3.xml><?xml version="1.0" encoding="utf-8"?>
<ds:datastoreItem xmlns:ds="http://schemas.openxmlformats.org/officeDocument/2006/customXml" ds:itemID="{250AA24C-FE90-422B-9661-D6F61A4DFA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 Values</vt:lpstr>
      <vt:lpstr>revised GSLs</vt:lpstr>
      <vt:lpstr>ABS index</vt:lpstr>
      <vt:lpstr>Sheet3</vt:lpstr>
    </vt:vector>
  </TitlesOfParts>
  <Company>NTG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GSL Payments (CPI) July 2017</dc:title>
  <dc:creator>Justin Martyn</dc:creator>
  <cp:lastModifiedBy>Justin Martyn</cp:lastModifiedBy>
  <dcterms:created xsi:type="dcterms:W3CDTF">2017-05-10T04:19:11Z</dcterms:created>
  <dcterms:modified xsi:type="dcterms:W3CDTF">2017-07-20T23:21:02Z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0x0101002A7AC795A47C6349B5032D5D43EA6D42</vt:lpwstr>
  </property>
</Properties>
</file>